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aap/Desktop/"/>
    </mc:Choice>
  </mc:AlternateContent>
  <xr:revisionPtr revIDLastSave="0" documentId="8_{7B9DF697-882B-1945-B562-1FDFC3147779}" xr6:coauthVersionLast="47" xr6:coauthVersionMax="47" xr10:uidLastSave="{00000000-0000-0000-0000-000000000000}"/>
  <workbookProtection lockStructure="1"/>
  <bookViews>
    <workbookView xWindow="0" yWindow="500" windowWidth="23260" windowHeight="18900" xr2:uid="{00000000-000D-0000-FFFF-FFFF00000000}"/>
  </bookViews>
  <sheets>
    <sheet name="NAW-basis gegegevens" sheetId="1" r:id="rId1"/>
    <sheet name="Beknopte samenvatting " sheetId="2" r:id="rId2"/>
    <sheet name="Samenvatting resultaten " sheetId="3" r:id="rId3"/>
    <sheet name="Realisatie jaar 2019" sheetId="4" r:id="rId4"/>
    <sheet name="Realisatie jaar 2020" sheetId="5" r:id="rId5"/>
    <sheet name="Realisatie jaar 2021" sheetId="6" r:id="rId6"/>
    <sheet name="Prognose jaar 2022" sheetId="7" r:id="rId7"/>
    <sheet name="Prognose jaar 2023" sheetId="8" r:id="rId8"/>
    <sheet name="Prognose jaar 2024" sheetId="9" r:id="rId9"/>
    <sheet name="Prognose jaar 2025" sheetId="10" r:id="rId10"/>
  </sheets>
  <definedNames>
    <definedName name="_xlnm.Print_Area" localSheetId="1">'Beknopte samenvatting '!$B$1:$Q$63</definedName>
    <definedName name="_xlnm.Print_Area" localSheetId="0">'NAW-basis gegegevens'!$A$1:$N$32</definedName>
    <definedName name="_xlnm.Print_Area" localSheetId="2">'Samenvatting resultaten '!$A$1:$AC$141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" l="1"/>
  <c r="B5" i="9"/>
  <c r="B5" i="8"/>
  <c r="B5" i="7"/>
  <c r="B5" i="6"/>
  <c r="B5" i="5"/>
  <c r="B5" i="4"/>
  <c r="A7" i="3"/>
  <c r="L2" i="2"/>
  <c r="B10" i="9"/>
  <c r="B30" i="6"/>
  <c r="E54" i="10"/>
  <c r="E54" i="9"/>
  <c r="E53" i="9"/>
  <c r="E54" i="8"/>
  <c r="E53" i="8"/>
  <c r="E54" i="7"/>
  <c r="E53" i="7"/>
  <c r="E54" i="6"/>
  <c r="E53" i="6"/>
  <c r="E54" i="5"/>
  <c r="E53" i="5"/>
  <c r="E55" i="4"/>
  <c r="E53" i="4"/>
  <c r="E49" i="4"/>
  <c r="E39" i="4"/>
  <c r="E31" i="4"/>
  <c r="E24" i="4"/>
  <c r="E19" i="4"/>
  <c r="E11" i="4"/>
  <c r="E51" i="4" s="1"/>
  <c r="E52" i="4"/>
  <c r="E41" i="4" l="1"/>
  <c r="E54" i="4"/>
  <c r="C9" i="4"/>
  <c r="C139" i="10"/>
  <c r="C138" i="10"/>
  <c r="C137" i="10"/>
  <c r="D134" i="10"/>
  <c r="C133" i="10"/>
  <c r="B133" i="10"/>
  <c r="C132" i="10"/>
  <c r="C131" i="10"/>
  <c r="C134" i="10" s="1"/>
  <c r="Z136" i="3" s="1"/>
  <c r="C127" i="10"/>
  <c r="C126" i="10"/>
  <c r="D125" i="10"/>
  <c r="D128" i="10" s="1"/>
  <c r="C125" i="10"/>
  <c r="C128" i="10" s="1"/>
  <c r="C124" i="10"/>
  <c r="C123" i="10"/>
  <c r="C122" i="10"/>
  <c r="F118" i="10"/>
  <c r="D118" i="10"/>
  <c r="C118" i="10"/>
  <c r="F117" i="10"/>
  <c r="D117" i="10"/>
  <c r="C117" i="10"/>
  <c r="E114" i="10"/>
  <c r="F114" i="10" s="1"/>
  <c r="AC116" i="3" s="1"/>
  <c r="F113" i="10"/>
  <c r="AC115" i="3" s="1"/>
  <c r="C113" i="10"/>
  <c r="D113" i="10" s="1"/>
  <c r="F112" i="10"/>
  <c r="C112" i="10"/>
  <c r="D112" i="10" s="1"/>
  <c r="AA114" i="3" s="1"/>
  <c r="F111" i="10"/>
  <c r="C111" i="10"/>
  <c r="F105" i="10"/>
  <c r="AC107" i="3" s="1"/>
  <c r="E105" i="10"/>
  <c r="F104" i="10"/>
  <c r="AC106" i="3" s="1"/>
  <c r="D104" i="10"/>
  <c r="C104" i="10"/>
  <c r="B104" i="10"/>
  <c r="F103" i="10"/>
  <c r="D103" i="10"/>
  <c r="AA105" i="3" s="1"/>
  <c r="C103" i="10"/>
  <c r="B103" i="10"/>
  <c r="F102" i="10"/>
  <c r="AC104" i="3" s="1"/>
  <c r="D102" i="10"/>
  <c r="C102" i="10"/>
  <c r="B102" i="10"/>
  <c r="F101" i="10"/>
  <c r="D101" i="10"/>
  <c r="AA103" i="3" s="1"/>
  <c r="C101" i="10"/>
  <c r="F100" i="10"/>
  <c r="AC102" i="3" s="1"/>
  <c r="C100" i="10"/>
  <c r="D100" i="10" s="1"/>
  <c r="AA102" i="3" s="1"/>
  <c r="F99" i="10"/>
  <c r="C99" i="10"/>
  <c r="D99" i="10" s="1"/>
  <c r="F98" i="10"/>
  <c r="D98" i="10"/>
  <c r="C98" i="10"/>
  <c r="F97" i="10"/>
  <c r="AC99" i="3" s="1"/>
  <c r="D97" i="10"/>
  <c r="AA99" i="3" s="1"/>
  <c r="C97" i="10"/>
  <c r="F96" i="10"/>
  <c r="C96" i="10"/>
  <c r="D96" i="10" s="1"/>
  <c r="F95" i="10"/>
  <c r="C95" i="10"/>
  <c r="D95" i="10" s="1"/>
  <c r="F94" i="10"/>
  <c r="C94" i="10"/>
  <c r="D94" i="10" s="1"/>
  <c r="AA96" i="3" s="1"/>
  <c r="F93" i="10"/>
  <c r="AC95" i="3" s="1"/>
  <c r="C93" i="10"/>
  <c r="D93" i="10" s="1"/>
  <c r="AA95" i="3" s="1"/>
  <c r="F92" i="10"/>
  <c r="C92" i="10"/>
  <c r="D92" i="10" s="1"/>
  <c r="F91" i="10"/>
  <c r="C91" i="10"/>
  <c r="D91" i="10" s="1"/>
  <c r="F90" i="10"/>
  <c r="AC92" i="3" s="1"/>
  <c r="D90" i="10"/>
  <c r="AA92" i="3" s="1"/>
  <c r="C90" i="10"/>
  <c r="F89" i="10"/>
  <c r="AC91" i="3" s="1"/>
  <c r="D89" i="10"/>
  <c r="C89" i="10"/>
  <c r="F88" i="10"/>
  <c r="C88" i="10"/>
  <c r="F85" i="10"/>
  <c r="AC87" i="3" s="1"/>
  <c r="E85" i="10"/>
  <c r="C85" i="10"/>
  <c r="D85" i="10" s="1"/>
  <c r="AA87" i="3" s="1"/>
  <c r="F84" i="10"/>
  <c r="AC86" i="3" s="1"/>
  <c r="C84" i="10"/>
  <c r="D84" i="10" s="1"/>
  <c r="F83" i="10"/>
  <c r="D83" i="10"/>
  <c r="AA85" i="3" s="1"/>
  <c r="C83" i="10"/>
  <c r="F82" i="10"/>
  <c r="AC84" i="3" s="1"/>
  <c r="D82" i="10"/>
  <c r="AA84" i="3" s="1"/>
  <c r="C82" i="10"/>
  <c r="F81" i="10"/>
  <c r="AC83" i="3" s="1"/>
  <c r="C81" i="10"/>
  <c r="D81" i="10" s="1"/>
  <c r="F78" i="10"/>
  <c r="E78" i="10"/>
  <c r="F77" i="10"/>
  <c r="C77" i="10"/>
  <c r="B77" i="10"/>
  <c r="F76" i="10"/>
  <c r="AC78" i="3" s="1"/>
  <c r="C76" i="10"/>
  <c r="D76" i="10" s="1"/>
  <c r="F75" i="10"/>
  <c r="C75" i="10"/>
  <c r="D75" i="10" s="1"/>
  <c r="F74" i="10"/>
  <c r="D74" i="10"/>
  <c r="AA76" i="3" s="1"/>
  <c r="C74" i="10"/>
  <c r="F73" i="10"/>
  <c r="AC75" i="3" s="1"/>
  <c r="C73" i="10"/>
  <c r="D73" i="10" s="1"/>
  <c r="AA75" i="3" s="1"/>
  <c r="F72" i="10"/>
  <c r="C72" i="10"/>
  <c r="D72" i="10" s="1"/>
  <c r="F71" i="10"/>
  <c r="D71" i="10"/>
  <c r="AA73" i="3" s="1"/>
  <c r="C71" i="10"/>
  <c r="F70" i="10"/>
  <c r="D70" i="10"/>
  <c r="AA72" i="3" s="1"/>
  <c r="C70" i="10"/>
  <c r="E67" i="10"/>
  <c r="F67" i="10" s="1"/>
  <c r="C67" i="10"/>
  <c r="D67" i="10" s="1"/>
  <c r="F66" i="10"/>
  <c r="C66" i="10"/>
  <c r="D66" i="10" s="1"/>
  <c r="AA68" i="3" s="1"/>
  <c r="F65" i="10"/>
  <c r="AC67" i="3" s="1"/>
  <c r="C65" i="10"/>
  <c r="D65" i="10" s="1"/>
  <c r="AA67" i="3" s="1"/>
  <c r="F64" i="10"/>
  <c r="AC66" i="3" s="1"/>
  <c r="D64" i="10"/>
  <c r="AA66" i="3" s="1"/>
  <c r="C64" i="10"/>
  <c r="F63" i="10"/>
  <c r="D63" i="10"/>
  <c r="C63" i="10"/>
  <c r="F62" i="10"/>
  <c r="C62" i="10"/>
  <c r="D62" i="10" s="1"/>
  <c r="F61" i="10"/>
  <c r="AC63" i="3" s="1"/>
  <c r="C61" i="10"/>
  <c r="D61" i="10" s="1"/>
  <c r="AA63" i="3" s="1"/>
  <c r="F60" i="10"/>
  <c r="C60" i="10"/>
  <c r="D60" i="10" s="1"/>
  <c r="F59" i="10"/>
  <c r="C59" i="10"/>
  <c r="D59" i="10" s="1"/>
  <c r="AA61" i="3" s="1"/>
  <c r="F54" i="10"/>
  <c r="AC56" i="3" s="1"/>
  <c r="E49" i="10"/>
  <c r="F49" i="10" s="1"/>
  <c r="AC51" i="3" s="1"/>
  <c r="F48" i="10"/>
  <c r="AC50" i="3" s="1"/>
  <c r="C48" i="10"/>
  <c r="D48" i="10" s="1"/>
  <c r="B48" i="10"/>
  <c r="F47" i="10"/>
  <c r="D47" i="10"/>
  <c r="C47" i="10"/>
  <c r="F46" i="10"/>
  <c r="AC48" i="3" s="1"/>
  <c r="D46" i="10"/>
  <c r="C46" i="10"/>
  <c r="F45" i="10"/>
  <c r="C45" i="10"/>
  <c r="D45" i="10" s="1"/>
  <c r="F44" i="10"/>
  <c r="C44" i="10"/>
  <c r="D44" i="10" s="1"/>
  <c r="E39" i="10"/>
  <c r="AB41" i="3" s="1"/>
  <c r="F38" i="10"/>
  <c r="AC40" i="3" s="1"/>
  <c r="C38" i="10"/>
  <c r="D38" i="10" s="1"/>
  <c r="B38" i="10"/>
  <c r="F37" i="10"/>
  <c r="C37" i="10"/>
  <c r="D36" i="10"/>
  <c r="C36" i="10"/>
  <c r="F35" i="10"/>
  <c r="AC37" i="3" s="1"/>
  <c r="C35" i="10"/>
  <c r="D35" i="10" s="1"/>
  <c r="F34" i="10"/>
  <c r="AC36" i="3" s="1"/>
  <c r="C34" i="10"/>
  <c r="D34" i="10" s="1"/>
  <c r="AA36" i="3" s="1"/>
  <c r="F31" i="10"/>
  <c r="E31" i="10"/>
  <c r="F30" i="10"/>
  <c r="AC32" i="3" s="1"/>
  <c r="D30" i="10"/>
  <c r="C30" i="10"/>
  <c r="B30" i="10"/>
  <c r="F29" i="10"/>
  <c r="AC31" i="3" s="1"/>
  <c r="C29" i="10"/>
  <c r="D29" i="10" s="1"/>
  <c r="AA31" i="3" s="1"/>
  <c r="F28" i="10"/>
  <c r="C28" i="10"/>
  <c r="D28" i="10" s="1"/>
  <c r="AA30" i="3" s="1"/>
  <c r="F27" i="10"/>
  <c r="AC29" i="3" s="1"/>
  <c r="C27" i="10"/>
  <c r="D27" i="10" s="1"/>
  <c r="E24" i="10"/>
  <c r="F23" i="10"/>
  <c r="AC25" i="3" s="1"/>
  <c r="C23" i="10"/>
  <c r="D23" i="10" s="1"/>
  <c r="AA25" i="3" s="1"/>
  <c r="C22" i="10"/>
  <c r="D22" i="10" s="1"/>
  <c r="AA24" i="3" s="1"/>
  <c r="E19" i="10"/>
  <c r="F18" i="10"/>
  <c r="AC20" i="3" s="1"/>
  <c r="D18" i="10"/>
  <c r="C18" i="10"/>
  <c r="B18" i="10"/>
  <c r="F17" i="10"/>
  <c r="AC19" i="3" s="1"/>
  <c r="C17" i="10"/>
  <c r="D17" i="10" s="1"/>
  <c r="F16" i="10"/>
  <c r="C16" i="10"/>
  <c r="D16" i="10" s="1"/>
  <c r="AA18" i="3" s="1"/>
  <c r="F15" i="10"/>
  <c r="AC17" i="3" s="1"/>
  <c r="C15" i="10"/>
  <c r="D15" i="10" s="1"/>
  <c r="F14" i="10"/>
  <c r="D14" i="10"/>
  <c r="AA16" i="3" s="1"/>
  <c r="C14" i="10"/>
  <c r="E11" i="10"/>
  <c r="F10" i="10"/>
  <c r="C10" i="10"/>
  <c r="B10" i="10"/>
  <c r="F9" i="10"/>
  <c r="D9" i="10"/>
  <c r="C9" i="10"/>
  <c r="F8" i="10"/>
  <c r="AC10" i="3" s="1"/>
  <c r="C8" i="10"/>
  <c r="B2" i="10"/>
  <c r="C139" i="9"/>
  <c r="C138" i="9"/>
  <c r="C137" i="9"/>
  <c r="D134" i="9"/>
  <c r="C133" i="9"/>
  <c r="B133" i="9"/>
  <c r="C132" i="9"/>
  <c r="C134" i="9" s="1"/>
  <c r="C131" i="9"/>
  <c r="C127" i="9"/>
  <c r="C126" i="9"/>
  <c r="V128" i="3" s="1"/>
  <c r="D125" i="9"/>
  <c r="D128" i="9" s="1"/>
  <c r="C124" i="9"/>
  <c r="C125" i="9" s="1"/>
  <c r="C123" i="9"/>
  <c r="C122" i="9"/>
  <c r="F118" i="9"/>
  <c r="D118" i="9"/>
  <c r="C118" i="9"/>
  <c r="F117" i="9"/>
  <c r="Y119" i="3" s="1"/>
  <c r="D117" i="9"/>
  <c r="C117" i="9"/>
  <c r="E114" i="9"/>
  <c r="F114" i="9" s="1"/>
  <c r="F113" i="9"/>
  <c r="C113" i="9"/>
  <c r="D113" i="9" s="1"/>
  <c r="F112" i="9"/>
  <c r="C112" i="9"/>
  <c r="D112" i="9" s="1"/>
  <c r="F111" i="9"/>
  <c r="Y113" i="3" s="1"/>
  <c r="C111" i="9"/>
  <c r="E105" i="9"/>
  <c r="F105" i="9" s="1"/>
  <c r="Y107" i="3" s="1"/>
  <c r="F104" i="9"/>
  <c r="D104" i="9"/>
  <c r="W106" i="3" s="1"/>
  <c r="C104" i="9"/>
  <c r="B104" i="9"/>
  <c r="F103" i="9"/>
  <c r="C103" i="9"/>
  <c r="D103" i="9" s="1"/>
  <c r="W105" i="3" s="1"/>
  <c r="B103" i="9"/>
  <c r="F102" i="9"/>
  <c r="D102" i="9"/>
  <c r="C102" i="9"/>
  <c r="B102" i="9"/>
  <c r="F101" i="9"/>
  <c r="C101" i="9"/>
  <c r="D101" i="9" s="1"/>
  <c r="F100" i="9"/>
  <c r="Y102" i="3" s="1"/>
  <c r="C100" i="9"/>
  <c r="D100" i="9" s="1"/>
  <c r="F99" i="9"/>
  <c r="C99" i="9"/>
  <c r="D99" i="9" s="1"/>
  <c r="F98" i="9"/>
  <c r="D98" i="9"/>
  <c r="C98" i="9"/>
  <c r="F97" i="9"/>
  <c r="D97" i="9"/>
  <c r="C97" i="9"/>
  <c r="F96" i="9"/>
  <c r="C96" i="9"/>
  <c r="D96" i="9" s="1"/>
  <c r="W98" i="3" s="1"/>
  <c r="F95" i="9"/>
  <c r="C95" i="9"/>
  <c r="D95" i="9" s="1"/>
  <c r="F94" i="9"/>
  <c r="C94" i="9"/>
  <c r="D94" i="9" s="1"/>
  <c r="F93" i="9"/>
  <c r="Y95" i="3" s="1"/>
  <c r="C93" i="9"/>
  <c r="F92" i="9"/>
  <c r="C92" i="9"/>
  <c r="D92" i="9" s="1"/>
  <c r="F91" i="9"/>
  <c r="C91" i="9"/>
  <c r="D91" i="9" s="1"/>
  <c r="F90" i="9"/>
  <c r="D90" i="9"/>
  <c r="C90" i="9"/>
  <c r="F89" i="9"/>
  <c r="D89" i="9"/>
  <c r="C89" i="9"/>
  <c r="F88" i="9"/>
  <c r="C88" i="9"/>
  <c r="F85" i="9"/>
  <c r="E85" i="9"/>
  <c r="C85" i="9"/>
  <c r="F84" i="9"/>
  <c r="C84" i="9"/>
  <c r="D84" i="9" s="1"/>
  <c r="F83" i="9"/>
  <c r="D83" i="9"/>
  <c r="W85" i="3" s="1"/>
  <c r="C83" i="9"/>
  <c r="F82" i="9"/>
  <c r="D82" i="9"/>
  <c r="C82" i="9"/>
  <c r="F81" i="9"/>
  <c r="C81" i="9"/>
  <c r="D81" i="9" s="1"/>
  <c r="F78" i="9"/>
  <c r="E78" i="9"/>
  <c r="C78" i="9"/>
  <c r="D78" i="9" s="1"/>
  <c r="F77" i="9"/>
  <c r="C77" i="9"/>
  <c r="D77" i="9" s="1"/>
  <c r="B77" i="9"/>
  <c r="F76" i="9"/>
  <c r="C76" i="9"/>
  <c r="D76" i="9" s="1"/>
  <c r="F75" i="9"/>
  <c r="C75" i="9"/>
  <c r="D75" i="9" s="1"/>
  <c r="W77" i="3" s="1"/>
  <c r="F74" i="9"/>
  <c r="C74" i="9"/>
  <c r="D74" i="9" s="1"/>
  <c r="F73" i="9"/>
  <c r="C73" i="9"/>
  <c r="D73" i="9" s="1"/>
  <c r="W75" i="3" s="1"/>
  <c r="F72" i="9"/>
  <c r="C72" i="9"/>
  <c r="D72" i="9" s="1"/>
  <c r="F71" i="9"/>
  <c r="D71" i="9"/>
  <c r="W73" i="3" s="1"/>
  <c r="C71" i="9"/>
  <c r="F70" i="9"/>
  <c r="D70" i="9"/>
  <c r="C70" i="9"/>
  <c r="E67" i="9"/>
  <c r="F66" i="9"/>
  <c r="C66" i="9"/>
  <c r="D66" i="9" s="1"/>
  <c r="F65" i="9"/>
  <c r="C65" i="9"/>
  <c r="D65" i="9" s="1"/>
  <c r="F64" i="9"/>
  <c r="D64" i="9"/>
  <c r="C64" i="9"/>
  <c r="F63" i="9"/>
  <c r="D63" i="9"/>
  <c r="C63" i="9"/>
  <c r="F62" i="9"/>
  <c r="C62" i="9"/>
  <c r="D62" i="9" s="1"/>
  <c r="C61" i="9"/>
  <c r="D61" i="9" s="1"/>
  <c r="W63" i="3" s="1"/>
  <c r="F60" i="9"/>
  <c r="Y62" i="3" s="1"/>
  <c r="C60" i="9"/>
  <c r="D60" i="9" s="1"/>
  <c r="W62" i="3" s="1"/>
  <c r="F59" i="9"/>
  <c r="C59" i="9"/>
  <c r="F54" i="9"/>
  <c r="F53" i="9"/>
  <c r="Y55" i="3" s="1"/>
  <c r="E49" i="9"/>
  <c r="F49" i="9" s="1"/>
  <c r="F48" i="9"/>
  <c r="C48" i="9"/>
  <c r="D48" i="9" s="1"/>
  <c r="B48" i="9"/>
  <c r="F47" i="9"/>
  <c r="D47" i="9"/>
  <c r="C47" i="9"/>
  <c r="F46" i="9"/>
  <c r="C46" i="9"/>
  <c r="F45" i="9"/>
  <c r="Y47" i="3" s="1"/>
  <c r="C45" i="9"/>
  <c r="D45" i="9" s="1"/>
  <c r="F44" i="9"/>
  <c r="Y46" i="3" s="1"/>
  <c r="C44" i="9"/>
  <c r="D44" i="9" s="1"/>
  <c r="E39" i="9"/>
  <c r="E55" i="9" s="1"/>
  <c r="F38" i="9"/>
  <c r="C38" i="9"/>
  <c r="D38" i="9" s="1"/>
  <c r="W40" i="3" s="1"/>
  <c r="B38" i="9"/>
  <c r="F37" i="9"/>
  <c r="D37" i="9"/>
  <c r="C37" i="9"/>
  <c r="D36" i="9"/>
  <c r="C36" i="9"/>
  <c r="F35" i="9"/>
  <c r="D35" i="9"/>
  <c r="W37" i="3" s="1"/>
  <c r="C35" i="9"/>
  <c r="F34" i="9"/>
  <c r="C34" i="9"/>
  <c r="D34" i="9" s="1"/>
  <c r="F31" i="9"/>
  <c r="Y33" i="3" s="1"/>
  <c r="E31" i="9"/>
  <c r="F30" i="9"/>
  <c r="D30" i="9"/>
  <c r="C30" i="9"/>
  <c r="B30" i="9"/>
  <c r="F29" i="9"/>
  <c r="C29" i="9"/>
  <c r="D29" i="9" s="1"/>
  <c r="F28" i="9"/>
  <c r="C28" i="9"/>
  <c r="F27" i="9"/>
  <c r="C27" i="9"/>
  <c r="E24" i="9"/>
  <c r="F24" i="9" s="1"/>
  <c r="F23" i="9"/>
  <c r="C23" i="9"/>
  <c r="D23" i="9" s="1"/>
  <c r="F22" i="9"/>
  <c r="C22" i="9"/>
  <c r="D22" i="9" s="1"/>
  <c r="W24" i="3" s="1"/>
  <c r="E19" i="9"/>
  <c r="E52" i="9" s="1"/>
  <c r="F52" i="9" s="1"/>
  <c r="F18" i="9"/>
  <c r="D18" i="9"/>
  <c r="C18" i="9"/>
  <c r="B18" i="9"/>
  <c r="F17" i="9"/>
  <c r="C17" i="9"/>
  <c r="F16" i="9"/>
  <c r="C16" i="9"/>
  <c r="D16" i="9" s="1"/>
  <c r="F15" i="9"/>
  <c r="C15" i="9"/>
  <c r="D15" i="9" s="1"/>
  <c r="F14" i="9"/>
  <c r="Y16" i="3" s="1"/>
  <c r="D14" i="9"/>
  <c r="C14" i="9"/>
  <c r="E11" i="9"/>
  <c r="F10" i="9"/>
  <c r="Y12" i="3" s="1"/>
  <c r="C10" i="9"/>
  <c r="D10" i="9" s="1"/>
  <c r="F9" i="9"/>
  <c r="D9" i="9"/>
  <c r="W11" i="3" s="1"/>
  <c r="C9" i="9"/>
  <c r="F8" i="9"/>
  <c r="C8" i="9"/>
  <c r="C11" i="9" s="1"/>
  <c r="B2" i="9"/>
  <c r="C139" i="8"/>
  <c r="C138" i="8"/>
  <c r="C137" i="8"/>
  <c r="S139" i="3" s="1"/>
  <c r="D134" i="8"/>
  <c r="C133" i="8"/>
  <c r="B133" i="8"/>
  <c r="C132" i="8"/>
  <c r="C134" i="8" s="1"/>
  <c r="R136" i="3" s="1"/>
  <c r="C131" i="8"/>
  <c r="C128" i="8"/>
  <c r="C127" i="8"/>
  <c r="C126" i="8"/>
  <c r="D125" i="8"/>
  <c r="D128" i="8" s="1"/>
  <c r="C125" i="8"/>
  <c r="C124" i="8"/>
  <c r="C123" i="8"/>
  <c r="C122" i="8"/>
  <c r="F118" i="8"/>
  <c r="U120" i="3" s="1"/>
  <c r="D118" i="8"/>
  <c r="S120" i="3" s="1"/>
  <c r="C118" i="8"/>
  <c r="F117" i="8"/>
  <c r="D117" i="8"/>
  <c r="C117" i="8"/>
  <c r="E114" i="8"/>
  <c r="F114" i="8" s="1"/>
  <c r="F113" i="8"/>
  <c r="D113" i="8"/>
  <c r="S115" i="3" s="1"/>
  <c r="C113" i="8"/>
  <c r="F112" i="8"/>
  <c r="U114" i="3" s="1"/>
  <c r="C112" i="8"/>
  <c r="D112" i="8" s="1"/>
  <c r="S114" i="3" s="1"/>
  <c r="F111" i="8"/>
  <c r="C111" i="8"/>
  <c r="E107" i="8"/>
  <c r="E105" i="8"/>
  <c r="F105" i="8" s="1"/>
  <c r="F104" i="8"/>
  <c r="D104" i="8"/>
  <c r="S106" i="3" s="1"/>
  <c r="C104" i="8"/>
  <c r="B104" i="8"/>
  <c r="F103" i="8"/>
  <c r="C103" i="8"/>
  <c r="D103" i="8" s="1"/>
  <c r="B103" i="8"/>
  <c r="F102" i="8"/>
  <c r="D102" i="8"/>
  <c r="C102" i="8"/>
  <c r="B102" i="8"/>
  <c r="F101" i="8"/>
  <c r="C101" i="8"/>
  <c r="D101" i="8" s="1"/>
  <c r="F100" i="8"/>
  <c r="C100" i="8"/>
  <c r="D100" i="8" s="1"/>
  <c r="F99" i="8"/>
  <c r="C99" i="8"/>
  <c r="D99" i="8" s="1"/>
  <c r="S101" i="3" s="1"/>
  <c r="F98" i="8"/>
  <c r="D98" i="8"/>
  <c r="S100" i="3" s="1"/>
  <c r="C98" i="8"/>
  <c r="F97" i="8"/>
  <c r="D97" i="8"/>
  <c r="C97" i="8"/>
  <c r="F96" i="8"/>
  <c r="D96" i="8"/>
  <c r="C96" i="8"/>
  <c r="F95" i="8"/>
  <c r="U97" i="3" s="1"/>
  <c r="C95" i="8"/>
  <c r="D95" i="8" s="1"/>
  <c r="S97" i="3" s="1"/>
  <c r="F94" i="8"/>
  <c r="C94" i="8"/>
  <c r="D94" i="8" s="1"/>
  <c r="F93" i="8"/>
  <c r="C93" i="8"/>
  <c r="D93" i="8" s="1"/>
  <c r="S95" i="3" s="1"/>
  <c r="F92" i="8"/>
  <c r="C92" i="8"/>
  <c r="D92" i="8" s="1"/>
  <c r="S94" i="3" s="1"/>
  <c r="F91" i="8"/>
  <c r="U93" i="3" s="1"/>
  <c r="C91" i="8"/>
  <c r="D91" i="8" s="1"/>
  <c r="S93" i="3" s="1"/>
  <c r="F90" i="8"/>
  <c r="D90" i="8"/>
  <c r="C90" i="8"/>
  <c r="F89" i="8"/>
  <c r="D89" i="8"/>
  <c r="C89" i="8"/>
  <c r="F88" i="8"/>
  <c r="U90" i="3" s="1"/>
  <c r="D88" i="8"/>
  <c r="S90" i="3" s="1"/>
  <c r="C88" i="8"/>
  <c r="F85" i="8"/>
  <c r="U87" i="3" s="1"/>
  <c r="E85" i="8"/>
  <c r="F84" i="8"/>
  <c r="C84" i="8"/>
  <c r="D84" i="8" s="1"/>
  <c r="F83" i="8"/>
  <c r="D83" i="8"/>
  <c r="S85" i="3" s="1"/>
  <c r="C83" i="8"/>
  <c r="F82" i="8"/>
  <c r="D82" i="8"/>
  <c r="C82" i="8"/>
  <c r="F81" i="8"/>
  <c r="C81" i="8"/>
  <c r="C85" i="8" s="1"/>
  <c r="D85" i="8" s="1"/>
  <c r="F78" i="8"/>
  <c r="E78" i="8"/>
  <c r="F77" i="8"/>
  <c r="C77" i="8"/>
  <c r="D77" i="8" s="1"/>
  <c r="S79" i="3" s="1"/>
  <c r="B77" i="8"/>
  <c r="F76" i="8"/>
  <c r="C76" i="8"/>
  <c r="D76" i="8" s="1"/>
  <c r="F75" i="8"/>
  <c r="C75" i="8"/>
  <c r="D75" i="8" s="1"/>
  <c r="S77" i="3" s="1"/>
  <c r="F74" i="8"/>
  <c r="U76" i="3" s="1"/>
  <c r="C74" i="8"/>
  <c r="D74" i="8" s="1"/>
  <c r="S76" i="3" s="1"/>
  <c r="F73" i="8"/>
  <c r="C73" i="8"/>
  <c r="D73" i="8" s="1"/>
  <c r="F72" i="8"/>
  <c r="C72" i="8"/>
  <c r="D72" i="8" s="1"/>
  <c r="S74" i="3" s="1"/>
  <c r="F71" i="8"/>
  <c r="D71" i="8"/>
  <c r="S73" i="3" s="1"/>
  <c r="C71" i="8"/>
  <c r="F70" i="8"/>
  <c r="D70" i="8"/>
  <c r="C70" i="8"/>
  <c r="E67" i="8"/>
  <c r="F67" i="8" s="1"/>
  <c r="U69" i="3" s="1"/>
  <c r="F66" i="8"/>
  <c r="C66" i="8"/>
  <c r="D66" i="8" s="1"/>
  <c r="F65" i="8"/>
  <c r="C65" i="8"/>
  <c r="D65" i="8" s="1"/>
  <c r="S67" i="3" s="1"/>
  <c r="F64" i="8"/>
  <c r="D64" i="8"/>
  <c r="C64" i="8"/>
  <c r="F63" i="8"/>
  <c r="D63" i="8"/>
  <c r="C63" i="8"/>
  <c r="F62" i="8"/>
  <c r="D62" i="8"/>
  <c r="S64" i="3" s="1"/>
  <c r="C62" i="8"/>
  <c r="F61" i="8"/>
  <c r="C61" i="8"/>
  <c r="D61" i="8" s="1"/>
  <c r="F60" i="8"/>
  <c r="C60" i="8"/>
  <c r="D60" i="8" s="1"/>
  <c r="F59" i="8"/>
  <c r="C59" i="8"/>
  <c r="F54" i="8"/>
  <c r="U56" i="3" s="1"/>
  <c r="F53" i="8"/>
  <c r="U55" i="3" s="1"/>
  <c r="E49" i="8"/>
  <c r="F49" i="8" s="1"/>
  <c r="F48" i="8"/>
  <c r="C48" i="8"/>
  <c r="D48" i="8" s="1"/>
  <c r="B48" i="8"/>
  <c r="F47" i="8"/>
  <c r="D47" i="8"/>
  <c r="C47" i="8"/>
  <c r="F46" i="8"/>
  <c r="D46" i="8"/>
  <c r="C46" i="8"/>
  <c r="F45" i="8"/>
  <c r="C45" i="8"/>
  <c r="D45" i="8" s="1"/>
  <c r="F44" i="8"/>
  <c r="C44" i="8"/>
  <c r="D44" i="8" s="1"/>
  <c r="S46" i="3" s="1"/>
  <c r="E39" i="8"/>
  <c r="E55" i="8" s="1"/>
  <c r="F38" i="8"/>
  <c r="C38" i="8"/>
  <c r="D38" i="8" s="1"/>
  <c r="B38" i="8"/>
  <c r="F37" i="8"/>
  <c r="D37" i="8"/>
  <c r="C37" i="8"/>
  <c r="D36" i="8"/>
  <c r="S38" i="3" s="1"/>
  <c r="C36" i="8"/>
  <c r="F35" i="8"/>
  <c r="C35" i="8"/>
  <c r="D35" i="8" s="1"/>
  <c r="F34" i="8"/>
  <c r="C34" i="8"/>
  <c r="D34" i="8" s="1"/>
  <c r="F31" i="8"/>
  <c r="E31" i="8"/>
  <c r="F30" i="8"/>
  <c r="U32" i="3" s="1"/>
  <c r="D30" i="8"/>
  <c r="C30" i="8"/>
  <c r="B30" i="8"/>
  <c r="F29" i="8"/>
  <c r="C29" i="8"/>
  <c r="D29" i="8" s="1"/>
  <c r="F28" i="8"/>
  <c r="D28" i="8"/>
  <c r="C28" i="8"/>
  <c r="F27" i="8"/>
  <c r="U29" i="3" s="1"/>
  <c r="C27" i="8"/>
  <c r="E24" i="8"/>
  <c r="F24" i="8" s="1"/>
  <c r="F23" i="8"/>
  <c r="C23" i="8"/>
  <c r="D23" i="8" s="1"/>
  <c r="F22" i="8"/>
  <c r="C22" i="8"/>
  <c r="F19" i="8"/>
  <c r="U21" i="3" s="1"/>
  <c r="E19" i="8"/>
  <c r="E52" i="8" s="1"/>
  <c r="F52" i="8" s="1"/>
  <c r="U54" i="3" s="1"/>
  <c r="F18" i="8"/>
  <c r="D18" i="8"/>
  <c r="C18" i="8"/>
  <c r="B18" i="8"/>
  <c r="F17" i="8"/>
  <c r="C17" i="8"/>
  <c r="R19" i="3" s="1"/>
  <c r="F16" i="8"/>
  <c r="U18" i="3" s="1"/>
  <c r="C16" i="8"/>
  <c r="D16" i="8" s="1"/>
  <c r="S18" i="3" s="1"/>
  <c r="F15" i="8"/>
  <c r="C15" i="8"/>
  <c r="D15" i="8" s="1"/>
  <c r="F14" i="8"/>
  <c r="D14" i="8"/>
  <c r="C14" i="8"/>
  <c r="E11" i="8"/>
  <c r="F10" i="8"/>
  <c r="U12" i="3" s="1"/>
  <c r="C10" i="8"/>
  <c r="B10" i="8"/>
  <c r="F9" i="8"/>
  <c r="D9" i="8"/>
  <c r="C9" i="8"/>
  <c r="F8" i="8"/>
  <c r="C8" i="8"/>
  <c r="B2" i="8"/>
  <c r="C139" i="7"/>
  <c r="C138" i="7"/>
  <c r="C137" i="7"/>
  <c r="D134" i="7"/>
  <c r="C133" i="7"/>
  <c r="B133" i="7"/>
  <c r="C132" i="7"/>
  <c r="C134" i="7" s="1"/>
  <c r="N136" i="3" s="1"/>
  <c r="C131" i="7"/>
  <c r="C128" i="7"/>
  <c r="N130" i="3" s="1"/>
  <c r="C127" i="7"/>
  <c r="C126" i="7"/>
  <c r="D125" i="7"/>
  <c r="D128" i="7" s="1"/>
  <c r="C124" i="7"/>
  <c r="C125" i="7" s="1"/>
  <c r="C123" i="7"/>
  <c r="C122" i="7"/>
  <c r="F118" i="7"/>
  <c r="D118" i="7"/>
  <c r="C118" i="7"/>
  <c r="F117" i="7"/>
  <c r="Q119" i="3" s="1"/>
  <c r="D117" i="7"/>
  <c r="C117" i="7"/>
  <c r="E114" i="7"/>
  <c r="F114" i="7" s="1"/>
  <c r="Q116" i="3" s="1"/>
  <c r="F113" i="7"/>
  <c r="Q115" i="3" s="1"/>
  <c r="D113" i="7"/>
  <c r="O115" i="3" s="1"/>
  <c r="C113" i="7"/>
  <c r="F112" i="7"/>
  <c r="C112" i="7"/>
  <c r="D112" i="7" s="1"/>
  <c r="F111" i="7"/>
  <c r="C111" i="7"/>
  <c r="E105" i="7"/>
  <c r="F105" i="7" s="1"/>
  <c r="Q107" i="3" s="1"/>
  <c r="F104" i="7"/>
  <c r="Q106" i="3" s="1"/>
  <c r="D104" i="7"/>
  <c r="C104" i="7"/>
  <c r="B104" i="7"/>
  <c r="F103" i="7"/>
  <c r="C103" i="7"/>
  <c r="D103" i="7" s="1"/>
  <c r="O105" i="3" s="1"/>
  <c r="B103" i="7"/>
  <c r="F102" i="7"/>
  <c r="Q104" i="3" s="1"/>
  <c r="D102" i="7"/>
  <c r="O104" i="3" s="1"/>
  <c r="C102" i="7"/>
  <c r="B102" i="7"/>
  <c r="F101" i="7"/>
  <c r="C101" i="7"/>
  <c r="D101" i="7" s="1"/>
  <c r="F100" i="7"/>
  <c r="C100" i="7"/>
  <c r="D100" i="7" s="1"/>
  <c r="F99" i="7"/>
  <c r="Q101" i="3" s="1"/>
  <c r="D99" i="7"/>
  <c r="O101" i="3" s="1"/>
  <c r="C99" i="7"/>
  <c r="F98" i="7"/>
  <c r="D98" i="7"/>
  <c r="O100" i="3" s="1"/>
  <c r="C98" i="7"/>
  <c r="F97" i="7"/>
  <c r="Q99" i="3" s="1"/>
  <c r="D97" i="7"/>
  <c r="C97" i="7"/>
  <c r="F96" i="7"/>
  <c r="Q98" i="3" s="1"/>
  <c r="C96" i="7"/>
  <c r="D96" i="7" s="1"/>
  <c r="F95" i="7"/>
  <c r="C95" i="7"/>
  <c r="D95" i="7" s="1"/>
  <c r="O97" i="3" s="1"/>
  <c r="F94" i="7"/>
  <c r="Q96" i="3" s="1"/>
  <c r="C94" i="7"/>
  <c r="D94" i="7" s="1"/>
  <c r="F93" i="7"/>
  <c r="Q95" i="3" s="1"/>
  <c r="D93" i="7"/>
  <c r="C93" i="7"/>
  <c r="F92" i="7"/>
  <c r="C92" i="7"/>
  <c r="D92" i="7" s="1"/>
  <c r="O94" i="3" s="1"/>
  <c r="F91" i="7"/>
  <c r="C91" i="7"/>
  <c r="D91" i="7" s="1"/>
  <c r="F90" i="7"/>
  <c r="Q92" i="3" s="1"/>
  <c r="D90" i="7"/>
  <c r="C90" i="7"/>
  <c r="F89" i="7"/>
  <c r="Q91" i="3" s="1"/>
  <c r="D89" i="7"/>
  <c r="C89" i="7"/>
  <c r="F88" i="7"/>
  <c r="C88" i="7"/>
  <c r="F85" i="7"/>
  <c r="E85" i="7"/>
  <c r="F84" i="7"/>
  <c r="C84" i="7"/>
  <c r="D84" i="7" s="1"/>
  <c r="O86" i="3" s="1"/>
  <c r="F83" i="7"/>
  <c r="D83" i="7"/>
  <c r="O85" i="3" s="1"/>
  <c r="C83" i="7"/>
  <c r="F82" i="7"/>
  <c r="D82" i="7"/>
  <c r="C82" i="7"/>
  <c r="F81" i="7"/>
  <c r="Q83" i="3" s="1"/>
  <c r="C81" i="7"/>
  <c r="C85" i="7" s="1"/>
  <c r="F78" i="7"/>
  <c r="E78" i="7"/>
  <c r="F77" i="7"/>
  <c r="D77" i="7"/>
  <c r="C77" i="7"/>
  <c r="B77" i="7"/>
  <c r="F76" i="7"/>
  <c r="Q78" i="3" s="1"/>
  <c r="C76" i="7"/>
  <c r="D76" i="7" s="1"/>
  <c r="O78" i="3" s="1"/>
  <c r="F75" i="7"/>
  <c r="C75" i="7"/>
  <c r="D75" i="7" s="1"/>
  <c r="O77" i="3" s="1"/>
  <c r="F74" i="7"/>
  <c r="D74" i="7"/>
  <c r="C74" i="7"/>
  <c r="F73" i="7"/>
  <c r="Q75" i="3" s="1"/>
  <c r="C73" i="7"/>
  <c r="D73" i="7" s="1"/>
  <c r="O75" i="3" s="1"/>
  <c r="F72" i="7"/>
  <c r="Q74" i="3" s="1"/>
  <c r="D72" i="7"/>
  <c r="C72" i="7"/>
  <c r="C78" i="7" s="1"/>
  <c r="D78" i="7" s="1"/>
  <c r="O80" i="3" s="1"/>
  <c r="F71" i="7"/>
  <c r="D71" i="7"/>
  <c r="C71" i="7"/>
  <c r="F70" i="7"/>
  <c r="D70" i="7"/>
  <c r="C70" i="7"/>
  <c r="F67" i="7"/>
  <c r="E67" i="7"/>
  <c r="E107" i="7" s="1"/>
  <c r="F107" i="7" s="1"/>
  <c r="F66" i="7"/>
  <c r="C66" i="7"/>
  <c r="D66" i="7" s="1"/>
  <c r="F65" i="7"/>
  <c r="Q67" i="3" s="1"/>
  <c r="C65" i="7"/>
  <c r="F64" i="7"/>
  <c r="Q66" i="3" s="1"/>
  <c r="D64" i="7"/>
  <c r="O66" i="3" s="1"/>
  <c r="C64" i="7"/>
  <c r="F63" i="7"/>
  <c r="D63" i="7"/>
  <c r="O65" i="3" s="1"/>
  <c r="C63" i="7"/>
  <c r="F62" i="7"/>
  <c r="Q64" i="3" s="1"/>
  <c r="D62" i="7"/>
  <c r="C62" i="7"/>
  <c r="F61" i="7"/>
  <c r="Q63" i="3" s="1"/>
  <c r="C61" i="7"/>
  <c r="D61" i="7" s="1"/>
  <c r="F60" i="7"/>
  <c r="C60" i="7"/>
  <c r="D60" i="7" s="1"/>
  <c r="O62" i="3" s="1"/>
  <c r="F59" i="7"/>
  <c r="Q61" i="3" s="1"/>
  <c r="C59" i="7"/>
  <c r="F54" i="7"/>
  <c r="Q56" i="3" s="1"/>
  <c r="F53" i="7"/>
  <c r="Q55" i="3" s="1"/>
  <c r="F49" i="7"/>
  <c r="Q51" i="3" s="1"/>
  <c r="E49" i="7"/>
  <c r="F48" i="7"/>
  <c r="C48" i="7"/>
  <c r="D48" i="7" s="1"/>
  <c r="O50" i="3" s="1"/>
  <c r="B48" i="7"/>
  <c r="F47" i="7"/>
  <c r="Q49" i="3" s="1"/>
  <c r="D47" i="7"/>
  <c r="C47" i="7"/>
  <c r="F46" i="7"/>
  <c r="Q48" i="3" s="1"/>
  <c r="D46" i="7"/>
  <c r="C46" i="7"/>
  <c r="F45" i="7"/>
  <c r="C45" i="7"/>
  <c r="D45" i="7" s="1"/>
  <c r="F44" i="7"/>
  <c r="C44" i="7"/>
  <c r="D44" i="7" s="1"/>
  <c r="F39" i="7"/>
  <c r="Q41" i="3" s="1"/>
  <c r="E39" i="7"/>
  <c r="E55" i="7" s="1"/>
  <c r="F55" i="7" s="1"/>
  <c r="Q57" i="3" s="1"/>
  <c r="F38" i="7"/>
  <c r="C38" i="7"/>
  <c r="D38" i="7" s="1"/>
  <c r="O40" i="3" s="1"/>
  <c r="B38" i="7"/>
  <c r="F37" i="7"/>
  <c r="D37" i="7"/>
  <c r="C37" i="7"/>
  <c r="F36" i="7"/>
  <c r="Q38" i="3" s="1"/>
  <c r="D36" i="7"/>
  <c r="O38" i="3" s="1"/>
  <c r="C36" i="7"/>
  <c r="F35" i="7"/>
  <c r="D35" i="7"/>
  <c r="O37" i="3" s="1"/>
  <c r="C35" i="7"/>
  <c r="F34" i="7"/>
  <c r="C34" i="7"/>
  <c r="D34" i="7" s="1"/>
  <c r="F31" i="7"/>
  <c r="E31" i="7"/>
  <c r="F30" i="7"/>
  <c r="D30" i="7"/>
  <c r="C30" i="7"/>
  <c r="B30" i="7"/>
  <c r="F29" i="7"/>
  <c r="Q31" i="3" s="1"/>
  <c r="C29" i="7"/>
  <c r="D29" i="7" s="1"/>
  <c r="F28" i="7"/>
  <c r="C28" i="7"/>
  <c r="N30" i="3" s="1"/>
  <c r="F27" i="7"/>
  <c r="C27" i="7"/>
  <c r="D27" i="7" s="1"/>
  <c r="O29" i="3" s="1"/>
  <c r="E24" i="7"/>
  <c r="F24" i="7" s="1"/>
  <c r="F23" i="7"/>
  <c r="C23" i="7"/>
  <c r="D23" i="7" s="1"/>
  <c r="F22" i="7"/>
  <c r="Q24" i="3" s="1"/>
  <c r="C22" i="7"/>
  <c r="E19" i="7"/>
  <c r="E52" i="7" s="1"/>
  <c r="P54" i="3" s="1"/>
  <c r="F18" i="7"/>
  <c r="D18" i="7"/>
  <c r="C18" i="7"/>
  <c r="B18" i="7"/>
  <c r="C17" i="7"/>
  <c r="D17" i="7" s="1"/>
  <c r="O19" i="3" s="1"/>
  <c r="F16" i="7"/>
  <c r="C16" i="7"/>
  <c r="N18" i="3" s="1"/>
  <c r="F15" i="7"/>
  <c r="C15" i="7"/>
  <c r="D15" i="7" s="1"/>
  <c r="F14" i="7"/>
  <c r="D14" i="7"/>
  <c r="O16" i="3" s="1"/>
  <c r="C14" i="7"/>
  <c r="E11" i="7"/>
  <c r="F10" i="7"/>
  <c r="Q12" i="3" s="1"/>
  <c r="C10" i="7"/>
  <c r="D10" i="7" s="1"/>
  <c r="O12" i="3" s="1"/>
  <c r="B10" i="7"/>
  <c r="F9" i="7"/>
  <c r="D9" i="7"/>
  <c r="O11" i="3" s="1"/>
  <c r="C9" i="7"/>
  <c r="F8" i="7"/>
  <c r="C8" i="7"/>
  <c r="B2" i="7"/>
  <c r="C139" i="6"/>
  <c r="C138" i="6"/>
  <c r="C137" i="6"/>
  <c r="D134" i="6"/>
  <c r="C133" i="6"/>
  <c r="B133" i="6"/>
  <c r="C132" i="6"/>
  <c r="C131" i="6"/>
  <c r="C127" i="6"/>
  <c r="C126" i="6"/>
  <c r="D125" i="6"/>
  <c r="D128" i="6" s="1"/>
  <c r="C124" i="6"/>
  <c r="C125" i="6" s="1"/>
  <c r="C128" i="6" s="1"/>
  <c r="C123" i="6"/>
  <c r="C122" i="6"/>
  <c r="F118" i="6"/>
  <c r="M120" i="3" s="1"/>
  <c r="D118" i="6"/>
  <c r="C118" i="6"/>
  <c r="F117" i="6"/>
  <c r="D117" i="6"/>
  <c r="K119" i="3" s="1"/>
  <c r="C117" i="6"/>
  <c r="E114" i="6"/>
  <c r="F114" i="6" s="1"/>
  <c r="M116" i="3" s="1"/>
  <c r="F113" i="6"/>
  <c r="M115" i="3" s="1"/>
  <c r="C113" i="6"/>
  <c r="D113" i="6" s="1"/>
  <c r="K115" i="3" s="1"/>
  <c r="F112" i="6"/>
  <c r="C112" i="6"/>
  <c r="D112" i="6" s="1"/>
  <c r="F111" i="6"/>
  <c r="C111" i="6"/>
  <c r="E105" i="6"/>
  <c r="F105" i="6" s="1"/>
  <c r="F104" i="6"/>
  <c r="M106" i="3" s="1"/>
  <c r="D104" i="6"/>
  <c r="K106" i="3" s="1"/>
  <c r="C104" i="6"/>
  <c r="B104" i="6"/>
  <c r="F103" i="6"/>
  <c r="C103" i="6"/>
  <c r="D103" i="6" s="1"/>
  <c r="B103" i="6"/>
  <c r="F102" i="6"/>
  <c r="D102" i="6"/>
  <c r="C102" i="6"/>
  <c r="B102" i="6"/>
  <c r="F101" i="6"/>
  <c r="C101" i="6"/>
  <c r="D101" i="6" s="1"/>
  <c r="F100" i="6"/>
  <c r="C100" i="6"/>
  <c r="D100" i="6" s="1"/>
  <c r="K102" i="3" s="1"/>
  <c r="F99" i="6"/>
  <c r="M101" i="3" s="1"/>
  <c r="C99" i="6"/>
  <c r="D99" i="6" s="1"/>
  <c r="F98" i="6"/>
  <c r="M100" i="3" s="1"/>
  <c r="D98" i="6"/>
  <c r="K100" i="3" s="1"/>
  <c r="C98" i="6"/>
  <c r="F97" i="6"/>
  <c r="D97" i="6"/>
  <c r="C97" i="6"/>
  <c r="F96" i="6"/>
  <c r="M98" i="3" s="1"/>
  <c r="C96" i="6"/>
  <c r="D96" i="6" s="1"/>
  <c r="F95" i="6"/>
  <c r="M97" i="3" s="1"/>
  <c r="C95" i="6"/>
  <c r="D95" i="6" s="1"/>
  <c r="K97" i="3" s="1"/>
  <c r="F94" i="6"/>
  <c r="C94" i="6"/>
  <c r="D94" i="6" s="1"/>
  <c r="K96" i="3" s="1"/>
  <c r="F93" i="6"/>
  <c r="C93" i="6"/>
  <c r="D93" i="6" s="1"/>
  <c r="K95" i="3" s="1"/>
  <c r="F92" i="6"/>
  <c r="M94" i="3" s="1"/>
  <c r="C92" i="6"/>
  <c r="D92" i="6" s="1"/>
  <c r="F91" i="6"/>
  <c r="M93" i="3" s="1"/>
  <c r="C91" i="6"/>
  <c r="F90" i="6"/>
  <c r="D90" i="6"/>
  <c r="K92" i="3" s="1"/>
  <c r="C90" i="6"/>
  <c r="F89" i="6"/>
  <c r="D89" i="6"/>
  <c r="K91" i="3" s="1"/>
  <c r="C89" i="6"/>
  <c r="F88" i="6"/>
  <c r="M90" i="3" s="1"/>
  <c r="D88" i="6"/>
  <c r="K90" i="3" s="1"/>
  <c r="C88" i="6"/>
  <c r="F85" i="6"/>
  <c r="E85" i="6"/>
  <c r="F84" i="6"/>
  <c r="D84" i="6"/>
  <c r="K86" i="3" s="1"/>
  <c r="C84" i="6"/>
  <c r="F83" i="6"/>
  <c r="M85" i="3" s="1"/>
  <c r="D83" i="6"/>
  <c r="K85" i="3" s="1"/>
  <c r="C83" i="6"/>
  <c r="F82" i="6"/>
  <c r="D82" i="6"/>
  <c r="C82" i="6"/>
  <c r="F81" i="6"/>
  <c r="M83" i="3" s="1"/>
  <c r="C81" i="6"/>
  <c r="F78" i="6"/>
  <c r="M80" i="3" s="1"/>
  <c r="E78" i="6"/>
  <c r="F77" i="6"/>
  <c r="C77" i="6"/>
  <c r="D77" i="6" s="1"/>
  <c r="K79" i="3" s="1"/>
  <c r="B77" i="6"/>
  <c r="F76" i="6"/>
  <c r="C76" i="6"/>
  <c r="D76" i="6" s="1"/>
  <c r="K78" i="3" s="1"/>
  <c r="F75" i="6"/>
  <c r="C75" i="6"/>
  <c r="D75" i="6" s="1"/>
  <c r="F74" i="6"/>
  <c r="M76" i="3" s="1"/>
  <c r="C74" i="6"/>
  <c r="D74" i="6" s="1"/>
  <c r="F73" i="6"/>
  <c r="C73" i="6"/>
  <c r="D73" i="6" s="1"/>
  <c r="F72" i="6"/>
  <c r="C72" i="6"/>
  <c r="D72" i="6" s="1"/>
  <c r="K74" i="3" s="1"/>
  <c r="F71" i="6"/>
  <c r="D71" i="6"/>
  <c r="C71" i="6"/>
  <c r="F70" i="6"/>
  <c r="D70" i="6"/>
  <c r="C70" i="6"/>
  <c r="E67" i="6"/>
  <c r="F67" i="6" s="1"/>
  <c r="F66" i="6"/>
  <c r="M68" i="3" s="1"/>
  <c r="C66" i="6"/>
  <c r="D66" i="6" s="1"/>
  <c r="F65" i="6"/>
  <c r="M67" i="3" s="1"/>
  <c r="D65" i="6"/>
  <c r="K67" i="3" s="1"/>
  <c r="C65" i="6"/>
  <c r="F64" i="6"/>
  <c r="D64" i="6"/>
  <c r="C64" i="6"/>
  <c r="F63" i="6"/>
  <c r="M65" i="3" s="1"/>
  <c r="D63" i="6"/>
  <c r="C63" i="6"/>
  <c r="F62" i="6"/>
  <c r="M64" i="3" s="1"/>
  <c r="C62" i="6"/>
  <c r="D62" i="6" s="1"/>
  <c r="F61" i="6"/>
  <c r="C61" i="6"/>
  <c r="D61" i="6" s="1"/>
  <c r="F60" i="6"/>
  <c r="C60" i="6"/>
  <c r="D60" i="6" s="1"/>
  <c r="K62" i="3" s="1"/>
  <c r="F59" i="6"/>
  <c r="M61" i="3" s="1"/>
  <c r="D59" i="6"/>
  <c r="C59" i="6"/>
  <c r="F54" i="6"/>
  <c r="F53" i="6"/>
  <c r="E49" i="6"/>
  <c r="F49" i="6" s="1"/>
  <c r="F48" i="6"/>
  <c r="C48" i="6"/>
  <c r="D48" i="6" s="1"/>
  <c r="K50" i="3" s="1"/>
  <c r="B48" i="6"/>
  <c r="F47" i="6"/>
  <c r="M49" i="3" s="1"/>
  <c r="D47" i="6"/>
  <c r="C47" i="6"/>
  <c r="F46" i="6"/>
  <c r="D46" i="6"/>
  <c r="C46" i="6"/>
  <c r="F45" i="6"/>
  <c r="C45" i="6"/>
  <c r="D45" i="6" s="1"/>
  <c r="F44" i="6"/>
  <c r="M46" i="3" s="1"/>
  <c r="C44" i="6"/>
  <c r="D44" i="6" s="1"/>
  <c r="E39" i="6"/>
  <c r="E55" i="6" s="1"/>
  <c r="F55" i="6" s="1"/>
  <c r="F38" i="6"/>
  <c r="C38" i="6"/>
  <c r="D38" i="6" s="1"/>
  <c r="B38" i="6"/>
  <c r="F37" i="6"/>
  <c r="D37" i="6"/>
  <c r="C37" i="6"/>
  <c r="F36" i="6"/>
  <c r="M38" i="3" s="1"/>
  <c r="D36" i="6"/>
  <c r="C36" i="6"/>
  <c r="F35" i="6"/>
  <c r="C35" i="6"/>
  <c r="J37" i="3" s="1"/>
  <c r="F34" i="6"/>
  <c r="M36" i="3" s="1"/>
  <c r="C34" i="6"/>
  <c r="D34" i="6" s="1"/>
  <c r="K36" i="3" s="1"/>
  <c r="F31" i="6"/>
  <c r="E31" i="6"/>
  <c r="F30" i="6"/>
  <c r="D30" i="6"/>
  <c r="C30" i="6"/>
  <c r="F29" i="6"/>
  <c r="M31" i="3" s="1"/>
  <c r="C29" i="6"/>
  <c r="D29" i="6" s="1"/>
  <c r="K31" i="3" s="1"/>
  <c r="F28" i="6"/>
  <c r="M30" i="3" s="1"/>
  <c r="C28" i="6"/>
  <c r="F27" i="6"/>
  <c r="C27" i="6"/>
  <c r="D27" i="6" s="1"/>
  <c r="E24" i="6"/>
  <c r="F24" i="6" s="1"/>
  <c r="C24" i="6"/>
  <c r="C53" i="6" s="1"/>
  <c r="D53" i="6" s="1"/>
  <c r="F23" i="6"/>
  <c r="M25" i="3" s="1"/>
  <c r="C23" i="6"/>
  <c r="D23" i="6" s="1"/>
  <c r="K25" i="3" s="1"/>
  <c r="F22" i="6"/>
  <c r="M24" i="3" s="1"/>
  <c r="C22" i="6"/>
  <c r="D22" i="6" s="1"/>
  <c r="E19" i="6"/>
  <c r="F18" i="6"/>
  <c r="D18" i="6"/>
  <c r="C18" i="6"/>
  <c r="B18" i="6"/>
  <c r="F17" i="6"/>
  <c r="M19" i="3" s="1"/>
  <c r="C17" i="6"/>
  <c r="D17" i="6" s="1"/>
  <c r="C16" i="6"/>
  <c r="D16" i="6" s="1"/>
  <c r="F15" i="6"/>
  <c r="C15" i="6"/>
  <c r="D15" i="6" s="1"/>
  <c r="F14" i="6"/>
  <c r="D14" i="6"/>
  <c r="K16" i="3" s="1"/>
  <c r="C14" i="6"/>
  <c r="E11" i="6"/>
  <c r="F10" i="6"/>
  <c r="M12" i="3" s="1"/>
  <c r="C10" i="6"/>
  <c r="D10" i="6" s="1"/>
  <c r="B10" i="6"/>
  <c r="F9" i="6"/>
  <c r="C9" i="6"/>
  <c r="F8" i="6"/>
  <c r="C8" i="6"/>
  <c r="B2" i="6"/>
  <c r="C139" i="5"/>
  <c r="C138" i="5"/>
  <c r="C137" i="5"/>
  <c r="D134" i="5"/>
  <c r="C133" i="5"/>
  <c r="B133" i="5"/>
  <c r="C132" i="5"/>
  <c r="C131" i="5"/>
  <c r="C127" i="5"/>
  <c r="C126" i="5"/>
  <c r="D125" i="5"/>
  <c r="D128" i="5" s="1"/>
  <c r="C124" i="5"/>
  <c r="C125" i="5" s="1"/>
  <c r="C128" i="5" s="1"/>
  <c r="C123" i="5"/>
  <c r="C122" i="5"/>
  <c r="F118" i="5"/>
  <c r="D118" i="5"/>
  <c r="G120" i="3" s="1"/>
  <c r="C118" i="5"/>
  <c r="F117" i="5"/>
  <c r="I119" i="3" s="1"/>
  <c r="D117" i="5"/>
  <c r="G119" i="3" s="1"/>
  <c r="C117" i="5"/>
  <c r="E114" i="5"/>
  <c r="F114" i="5" s="1"/>
  <c r="I116" i="3" s="1"/>
  <c r="F113" i="5"/>
  <c r="I115" i="3" s="1"/>
  <c r="C113" i="5"/>
  <c r="D113" i="5" s="1"/>
  <c r="G115" i="3" s="1"/>
  <c r="B113" i="5"/>
  <c r="F112" i="5"/>
  <c r="C112" i="5"/>
  <c r="D112" i="5" s="1"/>
  <c r="B112" i="5"/>
  <c r="F111" i="5"/>
  <c r="D111" i="5"/>
  <c r="G113" i="3" s="1"/>
  <c r="C111" i="5"/>
  <c r="F105" i="5"/>
  <c r="E105" i="5"/>
  <c r="F104" i="5"/>
  <c r="C104" i="5"/>
  <c r="D104" i="5" s="1"/>
  <c r="B104" i="5"/>
  <c r="F103" i="5"/>
  <c r="I105" i="3" s="1"/>
  <c r="D103" i="5"/>
  <c r="G105" i="3" s="1"/>
  <c r="C103" i="5"/>
  <c r="B103" i="5"/>
  <c r="F102" i="5"/>
  <c r="C102" i="5"/>
  <c r="D102" i="5" s="1"/>
  <c r="B102" i="5"/>
  <c r="F101" i="5"/>
  <c r="D101" i="5"/>
  <c r="G103" i="3" s="1"/>
  <c r="C101" i="5"/>
  <c r="F100" i="5"/>
  <c r="I102" i="3" s="1"/>
  <c r="C100" i="5"/>
  <c r="D100" i="5" s="1"/>
  <c r="G102" i="3" s="1"/>
  <c r="F99" i="5"/>
  <c r="C99" i="5"/>
  <c r="D99" i="5" s="1"/>
  <c r="G101" i="3" s="1"/>
  <c r="F98" i="5"/>
  <c r="I100" i="3" s="1"/>
  <c r="C98" i="5"/>
  <c r="D98" i="5" s="1"/>
  <c r="F97" i="5"/>
  <c r="I99" i="3" s="1"/>
  <c r="C97" i="5"/>
  <c r="D97" i="5" s="1"/>
  <c r="G99" i="3" s="1"/>
  <c r="F96" i="5"/>
  <c r="I98" i="3" s="1"/>
  <c r="C96" i="5"/>
  <c r="D96" i="5" s="1"/>
  <c r="G98" i="3" s="1"/>
  <c r="F95" i="5"/>
  <c r="C95" i="5"/>
  <c r="D95" i="5" s="1"/>
  <c r="F94" i="5"/>
  <c r="I96" i="3" s="1"/>
  <c r="C94" i="5"/>
  <c r="D94" i="5" s="1"/>
  <c r="F93" i="5"/>
  <c r="I95" i="3" s="1"/>
  <c r="D93" i="5"/>
  <c r="G95" i="3" s="1"/>
  <c r="C93" i="5"/>
  <c r="F92" i="5"/>
  <c r="C92" i="5"/>
  <c r="D92" i="5" s="1"/>
  <c r="F91" i="5"/>
  <c r="C91" i="5"/>
  <c r="D91" i="5" s="1"/>
  <c r="G93" i="3" s="1"/>
  <c r="F90" i="5"/>
  <c r="D90" i="5"/>
  <c r="G92" i="3" s="1"/>
  <c r="C90" i="5"/>
  <c r="F89" i="5"/>
  <c r="I91" i="3" s="1"/>
  <c r="E56" i="2" s="1"/>
  <c r="C89" i="5"/>
  <c r="D89" i="5" s="1"/>
  <c r="G91" i="3" s="1"/>
  <c r="F88" i="5"/>
  <c r="C88" i="5"/>
  <c r="F85" i="5"/>
  <c r="E85" i="5"/>
  <c r="F84" i="5"/>
  <c r="I86" i="3" s="1"/>
  <c r="D84" i="5"/>
  <c r="G86" i="3" s="1"/>
  <c r="C84" i="5"/>
  <c r="F83" i="5"/>
  <c r="D83" i="5"/>
  <c r="C83" i="5"/>
  <c r="F82" i="5"/>
  <c r="C82" i="5"/>
  <c r="D82" i="5" s="1"/>
  <c r="G84" i="3" s="1"/>
  <c r="F81" i="5"/>
  <c r="C81" i="5"/>
  <c r="F78" i="5"/>
  <c r="I80" i="3" s="1"/>
  <c r="E78" i="5"/>
  <c r="F77" i="5"/>
  <c r="D77" i="5"/>
  <c r="G79" i="3" s="1"/>
  <c r="C77" i="5"/>
  <c r="B77" i="5"/>
  <c r="F76" i="5"/>
  <c r="I78" i="3" s="1"/>
  <c r="C76" i="5"/>
  <c r="D76" i="5" s="1"/>
  <c r="G78" i="3" s="1"/>
  <c r="F75" i="5"/>
  <c r="I77" i="3" s="1"/>
  <c r="C75" i="5"/>
  <c r="D75" i="5" s="1"/>
  <c r="F74" i="5"/>
  <c r="C74" i="5"/>
  <c r="D74" i="5" s="1"/>
  <c r="G76" i="3" s="1"/>
  <c r="F73" i="5"/>
  <c r="C73" i="5"/>
  <c r="D73" i="5" s="1"/>
  <c r="G75" i="3" s="1"/>
  <c r="F72" i="5"/>
  <c r="I74" i="3" s="1"/>
  <c r="D72" i="5"/>
  <c r="G74" i="3" s="1"/>
  <c r="C72" i="5"/>
  <c r="F71" i="5"/>
  <c r="D71" i="5"/>
  <c r="G73" i="3" s="1"/>
  <c r="C71" i="5"/>
  <c r="F70" i="5"/>
  <c r="C70" i="5"/>
  <c r="C78" i="5" s="1"/>
  <c r="F67" i="5"/>
  <c r="I69" i="3" s="1"/>
  <c r="E67" i="5"/>
  <c r="E107" i="5" s="1"/>
  <c r="F107" i="5" s="1"/>
  <c r="I109" i="3" s="1"/>
  <c r="F66" i="5"/>
  <c r="I68" i="3" s="1"/>
  <c r="C66" i="5"/>
  <c r="D66" i="5" s="1"/>
  <c r="G68" i="3" s="1"/>
  <c r="F65" i="5"/>
  <c r="D65" i="5"/>
  <c r="C65" i="5"/>
  <c r="F64" i="5"/>
  <c r="I66" i="3" s="1"/>
  <c r="D64" i="5"/>
  <c r="G66" i="3" s="1"/>
  <c r="C64" i="5"/>
  <c r="F63" i="5"/>
  <c r="I65" i="3" s="1"/>
  <c r="C63" i="5"/>
  <c r="D63" i="5" s="1"/>
  <c r="G65" i="3" s="1"/>
  <c r="F62" i="5"/>
  <c r="C62" i="5"/>
  <c r="D62" i="5" s="1"/>
  <c r="F61" i="5"/>
  <c r="I63" i="3" s="1"/>
  <c r="C61" i="5"/>
  <c r="D61" i="5" s="1"/>
  <c r="G63" i="3" s="1"/>
  <c r="F60" i="5"/>
  <c r="I62" i="3" s="1"/>
  <c r="C60" i="5"/>
  <c r="D60" i="5" s="1"/>
  <c r="G62" i="3" s="1"/>
  <c r="F59" i="5"/>
  <c r="I61" i="3" s="1"/>
  <c r="D59" i="5"/>
  <c r="G61" i="3" s="1"/>
  <c r="C59" i="5"/>
  <c r="C67" i="5" s="1"/>
  <c r="F54" i="5"/>
  <c r="F53" i="5"/>
  <c r="I55" i="3" s="1"/>
  <c r="E49" i="5"/>
  <c r="F49" i="5" s="1"/>
  <c r="I51" i="3" s="1"/>
  <c r="F48" i="5"/>
  <c r="C48" i="5"/>
  <c r="D48" i="5" s="1"/>
  <c r="G50" i="3" s="1"/>
  <c r="B48" i="5"/>
  <c r="F47" i="5"/>
  <c r="D47" i="5"/>
  <c r="C47" i="5"/>
  <c r="F46" i="5"/>
  <c r="C46" i="5"/>
  <c r="D46" i="5" s="1"/>
  <c r="G48" i="3" s="1"/>
  <c r="F45" i="5"/>
  <c r="I47" i="3" s="1"/>
  <c r="C45" i="5"/>
  <c r="D45" i="5" s="1"/>
  <c r="G47" i="3" s="1"/>
  <c r="F44" i="5"/>
  <c r="I46" i="3" s="1"/>
  <c r="C44" i="5"/>
  <c r="D44" i="5" s="1"/>
  <c r="G46" i="3" s="1"/>
  <c r="F39" i="5"/>
  <c r="E39" i="5"/>
  <c r="F38" i="5"/>
  <c r="I40" i="3" s="1"/>
  <c r="C38" i="5"/>
  <c r="D38" i="5" s="1"/>
  <c r="G40" i="3" s="1"/>
  <c r="B38" i="5"/>
  <c r="F37" i="5"/>
  <c r="I39" i="3" s="1"/>
  <c r="D37" i="5"/>
  <c r="G39" i="3" s="1"/>
  <c r="C37" i="5"/>
  <c r="F36" i="5"/>
  <c r="D36" i="5"/>
  <c r="C36" i="5"/>
  <c r="F35" i="5"/>
  <c r="I37" i="3" s="1"/>
  <c r="C35" i="5"/>
  <c r="D35" i="5" s="1"/>
  <c r="G37" i="3" s="1"/>
  <c r="F34" i="5"/>
  <c r="I36" i="3" s="1"/>
  <c r="C34" i="5"/>
  <c r="D34" i="5" s="1"/>
  <c r="G36" i="3" s="1"/>
  <c r="F31" i="5"/>
  <c r="E31" i="5"/>
  <c r="F30" i="5"/>
  <c r="D30" i="5"/>
  <c r="C30" i="5"/>
  <c r="B30" i="5"/>
  <c r="F29" i="5"/>
  <c r="I31" i="3" s="1"/>
  <c r="C29" i="5"/>
  <c r="D29" i="5" s="1"/>
  <c r="G31" i="3" s="1"/>
  <c r="F28" i="5"/>
  <c r="D28" i="5"/>
  <c r="C28" i="5"/>
  <c r="C31" i="5" s="1"/>
  <c r="F27" i="5"/>
  <c r="I29" i="3" s="1"/>
  <c r="C27" i="5"/>
  <c r="D27" i="5" s="1"/>
  <c r="G29" i="3" s="1"/>
  <c r="E24" i="5"/>
  <c r="F24" i="5" s="1"/>
  <c r="I26" i="3" s="1"/>
  <c r="C24" i="5"/>
  <c r="F23" i="5"/>
  <c r="I25" i="3" s="1"/>
  <c r="C23" i="5"/>
  <c r="D23" i="5" s="1"/>
  <c r="G25" i="3" s="1"/>
  <c r="F22" i="5"/>
  <c r="C22" i="5"/>
  <c r="D22" i="5" s="1"/>
  <c r="E19" i="5"/>
  <c r="F19" i="5" s="1"/>
  <c r="I21" i="3" s="1"/>
  <c r="F18" i="5"/>
  <c r="I20" i="3" s="1"/>
  <c r="C18" i="5"/>
  <c r="D18" i="5" s="1"/>
  <c r="G20" i="3" s="1"/>
  <c r="B18" i="5"/>
  <c r="F17" i="5"/>
  <c r="C17" i="5"/>
  <c r="D17" i="5" s="1"/>
  <c r="F16" i="5"/>
  <c r="C16" i="5"/>
  <c r="D16" i="5" s="1"/>
  <c r="F15" i="5"/>
  <c r="I17" i="3" s="1"/>
  <c r="C15" i="5"/>
  <c r="D15" i="5" s="1"/>
  <c r="G17" i="3" s="1"/>
  <c r="F14" i="5"/>
  <c r="I16" i="3" s="1"/>
  <c r="D14" i="5"/>
  <c r="G16" i="3" s="1"/>
  <c r="C14" i="5"/>
  <c r="E11" i="5"/>
  <c r="F10" i="5"/>
  <c r="C10" i="5"/>
  <c r="B10" i="5"/>
  <c r="C9" i="5"/>
  <c r="F11" i="3" s="1"/>
  <c r="F8" i="5"/>
  <c r="I10" i="3" s="1"/>
  <c r="C8" i="5"/>
  <c r="B2" i="5"/>
  <c r="C139" i="4"/>
  <c r="C138" i="4"/>
  <c r="C137" i="4"/>
  <c r="D134" i="4"/>
  <c r="C134" i="4"/>
  <c r="C128" i="4"/>
  <c r="D125" i="4"/>
  <c r="D128" i="4" s="1"/>
  <c r="C125" i="4"/>
  <c r="F118" i="4"/>
  <c r="C118" i="4"/>
  <c r="D118" i="4" s="1"/>
  <c r="C120" i="3" s="1"/>
  <c r="F117" i="4"/>
  <c r="E116" i="3" s="1"/>
  <c r="C117" i="4"/>
  <c r="D117" i="4" s="1"/>
  <c r="E114" i="4"/>
  <c r="D116" i="3" s="1"/>
  <c r="F113" i="4"/>
  <c r="C113" i="4"/>
  <c r="D113" i="4" s="1"/>
  <c r="C115" i="3" s="1"/>
  <c r="F112" i="4"/>
  <c r="D112" i="4"/>
  <c r="C112" i="4"/>
  <c r="C111" i="4"/>
  <c r="C114" i="4" s="1"/>
  <c r="D114" i="4" s="1"/>
  <c r="C116" i="3" s="1"/>
  <c r="E105" i="4"/>
  <c r="E107" i="4" s="1"/>
  <c r="F104" i="4"/>
  <c r="E106" i="3" s="1"/>
  <c r="C104" i="4"/>
  <c r="D104" i="4" s="1"/>
  <c r="C106" i="3" s="1"/>
  <c r="F103" i="4"/>
  <c r="C103" i="4"/>
  <c r="D103" i="4" s="1"/>
  <c r="C105" i="3" s="1"/>
  <c r="F102" i="4"/>
  <c r="E104" i="3" s="1"/>
  <c r="D102" i="4"/>
  <c r="C104" i="3" s="1"/>
  <c r="C102" i="4"/>
  <c r="F101" i="4"/>
  <c r="E103" i="3" s="1"/>
  <c r="C101" i="4"/>
  <c r="D101" i="4" s="1"/>
  <c r="C103" i="3" s="1"/>
  <c r="F100" i="4"/>
  <c r="E102" i="3" s="1"/>
  <c r="C100" i="4"/>
  <c r="D100" i="4" s="1"/>
  <c r="C102" i="3" s="1"/>
  <c r="F99" i="4"/>
  <c r="E101" i="3" s="1"/>
  <c r="C99" i="4"/>
  <c r="D99" i="4" s="1"/>
  <c r="C101" i="3" s="1"/>
  <c r="F98" i="4"/>
  <c r="E100" i="3" s="1"/>
  <c r="C98" i="4"/>
  <c r="D98" i="4" s="1"/>
  <c r="F97" i="4"/>
  <c r="E99" i="3" s="1"/>
  <c r="C97" i="4"/>
  <c r="D97" i="4" s="1"/>
  <c r="C99" i="3" s="1"/>
  <c r="F96" i="4"/>
  <c r="E98" i="3" s="1"/>
  <c r="C96" i="4"/>
  <c r="D96" i="4" s="1"/>
  <c r="C98" i="3" s="1"/>
  <c r="F95" i="4"/>
  <c r="E97" i="3" s="1"/>
  <c r="C95" i="4"/>
  <c r="D95" i="4" s="1"/>
  <c r="F94" i="4"/>
  <c r="D94" i="4"/>
  <c r="C96" i="3" s="1"/>
  <c r="C94" i="4"/>
  <c r="F93" i="4"/>
  <c r="E95" i="3" s="1"/>
  <c r="C93" i="4"/>
  <c r="D93" i="4" s="1"/>
  <c r="C95" i="3" s="1"/>
  <c r="F92" i="4"/>
  <c r="E94" i="3" s="1"/>
  <c r="C92" i="4"/>
  <c r="F91" i="4"/>
  <c r="C91" i="4"/>
  <c r="D91" i="4" s="1"/>
  <c r="C93" i="3" s="1"/>
  <c r="C90" i="4"/>
  <c r="F89" i="4"/>
  <c r="E91" i="3" s="1"/>
  <c r="C89" i="4"/>
  <c r="F88" i="4"/>
  <c r="E90" i="3" s="1"/>
  <c r="C88" i="4"/>
  <c r="D88" i="4" s="1"/>
  <c r="C90" i="3" s="1"/>
  <c r="E85" i="4"/>
  <c r="F85" i="4" s="1"/>
  <c r="E87" i="3" s="1"/>
  <c r="F84" i="4"/>
  <c r="E86" i="3" s="1"/>
  <c r="C84" i="4"/>
  <c r="D84" i="4" s="1"/>
  <c r="F83" i="4"/>
  <c r="E85" i="3" s="1"/>
  <c r="C83" i="4"/>
  <c r="D83" i="4" s="1"/>
  <c r="C85" i="3" s="1"/>
  <c r="F82" i="4"/>
  <c r="E84" i="3" s="1"/>
  <c r="C82" i="4"/>
  <c r="D82" i="4" s="1"/>
  <c r="C84" i="3" s="1"/>
  <c r="F81" i="4"/>
  <c r="E83" i="3" s="1"/>
  <c r="C81" i="4"/>
  <c r="D81" i="4" s="1"/>
  <c r="C83" i="3" s="1"/>
  <c r="E78" i="4"/>
  <c r="F78" i="4" s="1"/>
  <c r="E80" i="3" s="1"/>
  <c r="F77" i="4"/>
  <c r="E79" i="3" s="1"/>
  <c r="C77" i="4"/>
  <c r="D77" i="4" s="1"/>
  <c r="C79" i="3" s="1"/>
  <c r="F76" i="4"/>
  <c r="E78" i="3" s="1"/>
  <c r="C76" i="4"/>
  <c r="D76" i="4" s="1"/>
  <c r="C78" i="3" s="1"/>
  <c r="F75" i="4"/>
  <c r="E77" i="3" s="1"/>
  <c r="C75" i="4"/>
  <c r="D75" i="4" s="1"/>
  <c r="C77" i="3" s="1"/>
  <c r="F74" i="4"/>
  <c r="E76" i="3" s="1"/>
  <c r="C74" i="4"/>
  <c r="D74" i="4" s="1"/>
  <c r="C76" i="3" s="1"/>
  <c r="F73" i="4"/>
  <c r="E75" i="3" s="1"/>
  <c r="C73" i="4"/>
  <c r="D73" i="4" s="1"/>
  <c r="C75" i="3" s="1"/>
  <c r="F72" i="4"/>
  <c r="E74" i="3" s="1"/>
  <c r="C72" i="4"/>
  <c r="D72" i="4" s="1"/>
  <c r="C74" i="3" s="1"/>
  <c r="F71" i="4"/>
  <c r="E73" i="3" s="1"/>
  <c r="C71" i="4"/>
  <c r="D71" i="4" s="1"/>
  <c r="C73" i="3" s="1"/>
  <c r="F70" i="4"/>
  <c r="E72" i="3" s="1"/>
  <c r="C70" i="4"/>
  <c r="D70" i="4" s="1"/>
  <c r="C72" i="3" s="1"/>
  <c r="F67" i="4"/>
  <c r="E69" i="3" s="1"/>
  <c r="E67" i="4"/>
  <c r="F66" i="4"/>
  <c r="E68" i="3" s="1"/>
  <c r="C66" i="4"/>
  <c r="D66" i="4" s="1"/>
  <c r="C68" i="3" s="1"/>
  <c r="F65" i="4"/>
  <c r="E67" i="3" s="1"/>
  <c r="C65" i="4"/>
  <c r="D65" i="4" s="1"/>
  <c r="C67" i="3" s="1"/>
  <c r="F64" i="4"/>
  <c r="E66" i="3" s="1"/>
  <c r="C64" i="4"/>
  <c r="D64" i="4" s="1"/>
  <c r="C66" i="3" s="1"/>
  <c r="F63" i="4"/>
  <c r="E65" i="3" s="1"/>
  <c r="C63" i="4"/>
  <c r="D63" i="4" s="1"/>
  <c r="C65" i="3" s="1"/>
  <c r="F62" i="4"/>
  <c r="C62" i="4"/>
  <c r="D62" i="4" s="1"/>
  <c r="C64" i="3" s="1"/>
  <c r="F61" i="4"/>
  <c r="E63" i="3" s="1"/>
  <c r="C61" i="4"/>
  <c r="D61" i="4" s="1"/>
  <c r="C63" i="3" s="1"/>
  <c r="F60" i="4"/>
  <c r="E62" i="3" s="1"/>
  <c r="D60" i="4"/>
  <c r="C62" i="3" s="1"/>
  <c r="C60" i="4"/>
  <c r="F59" i="4"/>
  <c r="E61" i="3" s="1"/>
  <c r="C59" i="4"/>
  <c r="D59" i="4" s="1"/>
  <c r="C61" i="3" s="1"/>
  <c r="F54" i="4"/>
  <c r="E56" i="3" s="1"/>
  <c r="F53" i="4"/>
  <c r="E55" i="3" s="1"/>
  <c r="F49" i="4"/>
  <c r="E51" i="3" s="1"/>
  <c r="F48" i="4"/>
  <c r="E50" i="3" s="1"/>
  <c r="D48" i="4"/>
  <c r="C48" i="4"/>
  <c r="F47" i="4"/>
  <c r="E49" i="3" s="1"/>
  <c r="C47" i="4"/>
  <c r="D47" i="4" s="1"/>
  <c r="C49" i="3" s="1"/>
  <c r="F46" i="4"/>
  <c r="E48" i="3" s="1"/>
  <c r="C46" i="4"/>
  <c r="D46" i="4" s="1"/>
  <c r="C48" i="3" s="1"/>
  <c r="F45" i="4"/>
  <c r="E47" i="3" s="1"/>
  <c r="C45" i="4"/>
  <c r="D45" i="4" s="1"/>
  <c r="C47" i="3" s="1"/>
  <c r="F44" i="4"/>
  <c r="E46" i="3" s="1"/>
  <c r="C44" i="4"/>
  <c r="D44" i="4" s="1"/>
  <c r="C46" i="3" s="1"/>
  <c r="E56" i="4"/>
  <c r="F38" i="4"/>
  <c r="E40" i="3" s="1"/>
  <c r="C38" i="4"/>
  <c r="D38" i="4" s="1"/>
  <c r="C40" i="3" s="1"/>
  <c r="F37" i="4"/>
  <c r="E39" i="3" s="1"/>
  <c r="C37" i="4"/>
  <c r="F36" i="4"/>
  <c r="E38" i="3" s="1"/>
  <c r="C36" i="4"/>
  <c r="F35" i="4"/>
  <c r="E37" i="3" s="1"/>
  <c r="C35" i="4"/>
  <c r="D35" i="4" s="1"/>
  <c r="C37" i="3" s="1"/>
  <c r="F34" i="4"/>
  <c r="E36" i="3" s="1"/>
  <c r="C34" i="4"/>
  <c r="B36" i="3" s="1"/>
  <c r="F30" i="4"/>
  <c r="E32" i="3" s="1"/>
  <c r="C30" i="4"/>
  <c r="D30" i="4" s="1"/>
  <c r="C32" i="3" s="1"/>
  <c r="C29" i="4"/>
  <c r="F28" i="4"/>
  <c r="E30" i="3" s="1"/>
  <c r="C28" i="4"/>
  <c r="D28" i="4" s="1"/>
  <c r="C30" i="3" s="1"/>
  <c r="F27" i="4"/>
  <c r="C27" i="4"/>
  <c r="D27" i="4" s="1"/>
  <c r="C29" i="3" s="1"/>
  <c r="F24" i="4"/>
  <c r="E26" i="3" s="1"/>
  <c r="F23" i="4"/>
  <c r="E25" i="3" s="1"/>
  <c r="C23" i="4"/>
  <c r="D23" i="4" s="1"/>
  <c r="C25" i="3" s="1"/>
  <c r="F22" i="4"/>
  <c r="E24" i="3" s="1"/>
  <c r="C22" i="4"/>
  <c r="F19" i="4"/>
  <c r="F52" i="4"/>
  <c r="F18" i="4"/>
  <c r="C18" i="4"/>
  <c r="D18" i="4" s="1"/>
  <c r="C20" i="3" s="1"/>
  <c r="F17" i="4"/>
  <c r="E19" i="3" s="1"/>
  <c r="C17" i="4"/>
  <c r="D17" i="4" s="1"/>
  <c r="C19" i="3" s="1"/>
  <c r="F16" i="4"/>
  <c r="E18" i="3" s="1"/>
  <c r="C16" i="4"/>
  <c r="F15" i="4"/>
  <c r="C15" i="4"/>
  <c r="D15" i="4" s="1"/>
  <c r="C17" i="3" s="1"/>
  <c r="F14" i="4"/>
  <c r="E16" i="3" s="1"/>
  <c r="C14" i="4"/>
  <c r="D13" i="3"/>
  <c r="F10" i="4"/>
  <c r="E12" i="3" s="1"/>
  <c r="C10" i="4"/>
  <c r="D10" i="4" s="1"/>
  <c r="C12" i="3" s="1"/>
  <c r="F8" i="4"/>
  <c r="E10" i="3" s="1"/>
  <c r="C8" i="4"/>
  <c r="B2" i="4"/>
  <c r="AA141" i="3"/>
  <c r="W141" i="3"/>
  <c r="S141" i="3"/>
  <c r="O141" i="3"/>
  <c r="K141" i="3"/>
  <c r="G141" i="3"/>
  <c r="C141" i="3"/>
  <c r="AA140" i="3"/>
  <c r="W140" i="3"/>
  <c r="S140" i="3"/>
  <c r="O140" i="3"/>
  <c r="K140" i="3"/>
  <c r="G140" i="3"/>
  <c r="C140" i="3"/>
  <c r="AA139" i="3"/>
  <c r="W139" i="3"/>
  <c r="O139" i="3"/>
  <c r="K139" i="3"/>
  <c r="G139" i="3"/>
  <c r="C139" i="3"/>
  <c r="AA136" i="3"/>
  <c r="W136" i="3"/>
  <c r="V136" i="3"/>
  <c r="S136" i="3"/>
  <c r="O136" i="3"/>
  <c r="G136" i="3"/>
  <c r="AA135" i="3"/>
  <c r="Z135" i="3"/>
  <c r="W135" i="3"/>
  <c r="V135" i="3"/>
  <c r="S135" i="3"/>
  <c r="R135" i="3"/>
  <c r="O135" i="3"/>
  <c r="N135" i="3"/>
  <c r="K135" i="3"/>
  <c r="J135" i="3"/>
  <c r="G135" i="3"/>
  <c r="F135" i="3"/>
  <c r="C135" i="3"/>
  <c r="B135" i="3"/>
  <c r="A135" i="3"/>
  <c r="AA134" i="3"/>
  <c r="Z134" i="3"/>
  <c r="W134" i="3"/>
  <c r="V134" i="3"/>
  <c r="S134" i="3"/>
  <c r="R134" i="3"/>
  <c r="O134" i="3"/>
  <c r="N134" i="3"/>
  <c r="K134" i="3"/>
  <c r="G134" i="3"/>
  <c r="C134" i="3"/>
  <c r="B134" i="3"/>
  <c r="AA133" i="3"/>
  <c r="Z133" i="3"/>
  <c r="W133" i="3"/>
  <c r="V133" i="3"/>
  <c r="S133" i="3"/>
  <c r="R133" i="3"/>
  <c r="O133" i="3"/>
  <c r="N133" i="3"/>
  <c r="K133" i="3"/>
  <c r="K136" i="3" s="1"/>
  <c r="J133" i="3"/>
  <c r="G133" i="3"/>
  <c r="F133" i="3"/>
  <c r="C133" i="3"/>
  <c r="C136" i="3" s="1"/>
  <c r="B133" i="3"/>
  <c r="AA130" i="3"/>
  <c r="Z130" i="3"/>
  <c r="W130" i="3"/>
  <c r="S130" i="3"/>
  <c r="R130" i="3"/>
  <c r="O130" i="3"/>
  <c r="F130" i="3"/>
  <c r="AA129" i="3"/>
  <c r="Z129" i="3"/>
  <c r="W129" i="3"/>
  <c r="V129" i="3"/>
  <c r="S129" i="3"/>
  <c r="R129" i="3"/>
  <c r="O129" i="3"/>
  <c r="N129" i="3"/>
  <c r="K129" i="3"/>
  <c r="J129" i="3"/>
  <c r="G129" i="3"/>
  <c r="F129" i="3"/>
  <c r="C129" i="3"/>
  <c r="B129" i="3"/>
  <c r="AA128" i="3"/>
  <c r="P54" i="2" s="1"/>
  <c r="Z128" i="3"/>
  <c r="W128" i="3"/>
  <c r="S128" i="3"/>
  <c r="R128" i="3"/>
  <c r="O128" i="3"/>
  <c r="N128" i="3"/>
  <c r="K128" i="3"/>
  <c r="J128" i="3"/>
  <c r="G128" i="3"/>
  <c r="F128" i="3"/>
  <c r="C128" i="3"/>
  <c r="B128" i="3"/>
  <c r="AA127" i="3"/>
  <c r="Z127" i="3"/>
  <c r="W127" i="3"/>
  <c r="N53" i="2" s="1"/>
  <c r="V127" i="3"/>
  <c r="S127" i="3"/>
  <c r="R127" i="3"/>
  <c r="O127" i="3"/>
  <c r="N127" i="3"/>
  <c r="J127" i="3"/>
  <c r="J130" i="3" s="1"/>
  <c r="G127" i="3"/>
  <c r="G130" i="3" s="1"/>
  <c r="AA126" i="3"/>
  <c r="Z126" i="3"/>
  <c r="W126" i="3"/>
  <c r="V126" i="3"/>
  <c r="S126" i="3"/>
  <c r="R126" i="3"/>
  <c r="O126" i="3"/>
  <c r="N126" i="3"/>
  <c r="K126" i="3"/>
  <c r="J126" i="3"/>
  <c r="G126" i="3"/>
  <c r="F126" i="3"/>
  <c r="C126" i="3"/>
  <c r="B126" i="3"/>
  <c r="AA125" i="3"/>
  <c r="Z125" i="3"/>
  <c r="W125" i="3"/>
  <c r="V125" i="3"/>
  <c r="S125" i="3"/>
  <c r="R125" i="3"/>
  <c r="O125" i="3"/>
  <c r="N125" i="3"/>
  <c r="K125" i="3"/>
  <c r="J125" i="3"/>
  <c r="G125" i="3"/>
  <c r="F125" i="3"/>
  <c r="C125" i="3"/>
  <c r="B125" i="3"/>
  <c r="AA124" i="3"/>
  <c r="Z124" i="3"/>
  <c r="W124" i="3"/>
  <c r="V124" i="3"/>
  <c r="S124" i="3"/>
  <c r="R124" i="3"/>
  <c r="O124" i="3"/>
  <c r="N124" i="3"/>
  <c r="K124" i="3"/>
  <c r="K127" i="3" s="1"/>
  <c r="J124" i="3"/>
  <c r="G124" i="3"/>
  <c r="F124" i="3"/>
  <c r="F127" i="3" s="1"/>
  <c r="C124" i="3"/>
  <c r="C127" i="3" s="1"/>
  <c r="C130" i="3" s="1"/>
  <c r="D56" i="2" s="1"/>
  <c r="B124" i="3"/>
  <c r="B127" i="3" s="1"/>
  <c r="B130" i="3" s="1"/>
  <c r="AC120" i="3"/>
  <c r="AB120" i="3"/>
  <c r="AA120" i="3"/>
  <c r="Z120" i="3"/>
  <c r="Y120" i="3"/>
  <c r="X120" i="3"/>
  <c r="W120" i="3"/>
  <c r="V120" i="3"/>
  <c r="T120" i="3"/>
  <c r="R120" i="3"/>
  <c r="Q120" i="3"/>
  <c r="P120" i="3"/>
  <c r="O120" i="3"/>
  <c r="N120" i="3"/>
  <c r="L120" i="3"/>
  <c r="K120" i="3"/>
  <c r="J120" i="3"/>
  <c r="I120" i="3"/>
  <c r="H120" i="3"/>
  <c r="F120" i="3"/>
  <c r="E120" i="3"/>
  <c r="D120" i="3"/>
  <c r="B120" i="3"/>
  <c r="AC119" i="3"/>
  <c r="AB119" i="3"/>
  <c r="AA119" i="3"/>
  <c r="Z119" i="3"/>
  <c r="X119" i="3"/>
  <c r="W119" i="3"/>
  <c r="V119" i="3"/>
  <c r="U119" i="3"/>
  <c r="T119" i="3"/>
  <c r="S119" i="3"/>
  <c r="R119" i="3"/>
  <c r="P119" i="3"/>
  <c r="O119" i="3"/>
  <c r="N119" i="3"/>
  <c r="M119" i="3"/>
  <c r="L119" i="3"/>
  <c r="J119" i="3"/>
  <c r="H119" i="3"/>
  <c r="F119" i="3"/>
  <c r="D119" i="3"/>
  <c r="C119" i="3"/>
  <c r="B119" i="3"/>
  <c r="AB116" i="3"/>
  <c r="Y116" i="3"/>
  <c r="X116" i="3"/>
  <c r="U116" i="3"/>
  <c r="T116" i="3"/>
  <c r="P116" i="3"/>
  <c r="L116" i="3"/>
  <c r="H116" i="3"/>
  <c r="AB115" i="3"/>
  <c r="AA115" i="3"/>
  <c r="Z115" i="3"/>
  <c r="Y115" i="3"/>
  <c r="X115" i="3"/>
  <c r="W115" i="3"/>
  <c r="V115" i="3"/>
  <c r="U115" i="3"/>
  <c r="T115" i="3"/>
  <c r="R115" i="3"/>
  <c r="P115" i="3"/>
  <c r="N115" i="3"/>
  <c r="L115" i="3"/>
  <c r="J115" i="3"/>
  <c r="H115" i="3"/>
  <c r="F115" i="3"/>
  <c r="D115" i="3"/>
  <c r="B115" i="3"/>
  <c r="A115" i="3"/>
  <c r="AC114" i="3"/>
  <c r="AB114" i="3"/>
  <c r="Z114" i="3"/>
  <c r="Y114" i="3"/>
  <c r="X114" i="3"/>
  <c r="W114" i="3"/>
  <c r="V114" i="3"/>
  <c r="T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D114" i="3"/>
  <c r="C114" i="3"/>
  <c r="B114" i="3"/>
  <c r="A114" i="3"/>
  <c r="AC113" i="3"/>
  <c r="AB113" i="3"/>
  <c r="Z113" i="3"/>
  <c r="X113" i="3"/>
  <c r="V113" i="3"/>
  <c r="U113" i="3"/>
  <c r="T113" i="3"/>
  <c r="R113" i="3"/>
  <c r="Q113" i="3"/>
  <c r="P113" i="3"/>
  <c r="N113" i="3"/>
  <c r="M113" i="3"/>
  <c r="L113" i="3"/>
  <c r="J113" i="3"/>
  <c r="I113" i="3"/>
  <c r="H113" i="3"/>
  <c r="F113" i="3"/>
  <c r="D113" i="3"/>
  <c r="B113" i="3"/>
  <c r="Q109" i="3"/>
  <c r="P109" i="3"/>
  <c r="H109" i="3"/>
  <c r="AB107" i="3"/>
  <c r="X107" i="3"/>
  <c r="U107" i="3"/>
  <c r="T107" i="3"/>
  <c r="P107" i="3"/>
  <c r="M107" i="3"/>
  <c r="L107" i="3"/>
  <c r="I107" i="3"/>
  <c r="H107" i="3"/>
  <c r="AB106" i="3"/>
  <c r="AA106" i="3"/>
  <c r="Z106" i="3"/>
  <c r="Y106" i="3"/>
  <c r="X106" i="3"/>
  <c r="V106" i="3"/>
  <c r="U106" i="3"/>
  <c r="T106" i="3"/>
  <c r="R106" i="3"/>
  <c r="P106" i="3"/>
  <c r="O106" i="3"/>
  <c r="N106" i="3"/>
  <c r="L106" i="3"/>
  <c r="J106" i="3"/>
  <c r="I106" i="3"/>
  <c r="H106" i="3"/>
  <c r="G106" i="3"/>
  <c r="F106" i="3"/>
  <c r="D106" i="3"/>
  <c r="B106" i="3"/>
  <c r="A106" i="3"/>
  <c r="AC105" i="3"/>
  <c r="AB105" i="3"/>
  <c r="Z105" i="3"/>
  <c r="Y105" i="3"/>
  <c r="X105" i="3"/>
  <c r="V105" i="3"/>
  <c r="U105" i="3"/>
  <c r="T105" i="3"/>
  <c r="S105" i="3"/>
  <c r="R105" i="3"/>
  <c r="Q105" i="3"/>
  <c r="P105" i="3"/>
  <c r="N105" i="3"/>
  <c r="M105" i="3"/>
  <c r="L105" i="3"/>
  <c r="K105" i="3"/>
  <c r="J105" i="3"/>
  <c r="H105" i="3"/>
  <c r="F105" i="3"/>
  <c r="E105" i="3"/>
  <c r="D105" i="3"/>
  <c r="B105" i="3"/>
  <c r="A105" i="3"/>
  <c r="AB104" i="3"/>
  <c r="AA104" i="3"/>
  <c r="Z104" i="3"/>
  <c r="Y104" i="3"/>
  <c r="X104" i="3"/>
  <c r="W104" i="3"/>
  <c r="V104" i="3"/>
  <c r="U104" i="3"/>
  <c r="T104" i="3"/>
  <c r="S104" i="3"/>
  <c r="R104" i="3"/>
  <c r="P104" i="3"/>
  <c r="N104" i="3"/>
  <c r="M104" i="3"/>
  <c r="L104" i="3"/>
  <c r="K104" i="3"/>
  <c r="J104" i="3"/>
  <c r="I104" i="3"/>
  <c r="H104" i="3"/>
  <c r="G104" i="3"/>
  <c r="F104" i="3"/>
  <c r="D104" i="3"/>
  <c r="B104" i="3"/>
  <c r="A104" i="3"/>
  <c r="AC103" i="3"/>
  <c r="AB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F103" i="3"/>
  <c r="D103" i="3"/>
  <c r="B103" i="3"/>
  <c r="AB102" i="3"/>
  <c r="Z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J102" i="3"/>
  <c r="H102" i="3"/>
  <c r="F102" i="3"/>
  <c r="D102" i="3"/>
  <c r="B102" i="3"/>
  <c r="AC101" i="3"/>
  <c r="AB101" i="3"/>
  <c r="AA101" i="3"/>
  <c r="Z101" i="3"/>
  <c r="Y101" i="3"/>
  <c r="X101" i="3"/>
  <c r="W101" i="3"/>
  <c r="V101" i="3"/>
  <c r="U101" i="3"/>
  <c r="T101" i="3"/>
  <c r="R101" i="3"/>
  <c r="P101" i="3"/>
  <c r="N101" i="3"/>
  <c r="L101" i="3"/>
  <c r="K101" i="3"/>
  <c r="J101" i="3"/>
  <c r="I101" i="3"/>
  <c r="H101" i="3"/>
  <c r="F101" i="3"/>
  <c r="D101" i="3"/>
  <c r="B101" i="3"/>
  <c r="AC100" i="3"/>
  <c r="AB100" i="3"/>
  <c r="AA100" i="3"/>
  <c r="Z100" i="3"/>
  <c r="Y100" i="3"/>
  <c r="X100" i="3"/>
  <c r="W100" i="3"/>
  <c r="V100" i="3"/>
  <c r="U100" i="3"/>
  <c r="T100" i="3"/>
  <c r="R100" i="3"/>
  <c r="Q100" i="3"/>
  <c r="P100" i="3"/>
  <c r="N100" i="3"/>
  <c r="L100" i="3"/>
  <c r="J100" i="3"/>
  <c r="H100" i="3"/>
  <c r="G100" i="3"/>
  <c r="F100" i="3"/>
  <c r="D100" i="3"/>
  <c r="C100" i="3"/>
  <c r="B100" i="3"/>
  <c r="AB99" i="3"/>
  <c r="Z99" i="3"/>
  <c r="Y99" i="3"/>
  <c r="X99" i="3"/>
  <c r="W99" i="3"/>
  <c r="V99" i="3"/>
  <c r="U99" i="3"/>
  <c r="T99" i="3"/>
  <c r="S99" i="3"/>
  <c r="R99" i="3"/>
  <c r="P99" i="3"/>
  <c r="O99" i="3"/>
  <c r="N99" i="3"/>
  <c r="M99" i="3"/>
  <c r="L99" i="3"/>
  <c r="K99" i="3"/>
  <c r="J99" i="3"/>
  <c r="H99" i="3"/>
  <c r="F99" i="3"/>
  <c r="D99" i="3"/>
  <c r="B99" i="3"/>
  <c r="AC98" i="3"/>
  <c r="AB98" i="3"/>
  <c r="AA98" i="3"/>
  <c r="Z98" i="3"/>
  <c r="Y98" i="3"/>
  <c r="X98" i="3"/>
  <c r="V98" i="3"/>
  <c r="U98" i="3"/>
  <c r="T98" i="3"/>
  <c r="S98" i="3"/>
  <c r="R98" i="3"/>
  <c r="P98" i="3"/>
  <c r="O98" i="3"/>
  <c r="N98" i="3"/>
  <c r="L98" i="3"/>
  <c r="K98" i="3"/>
  <c r="J98" i="3"/>
  <c r="H98" i="3"/>
  <c r="F98" i="3"/>
  <c r="D98" i="3"/>
  <c r="B98" i="3"/>
  <c r="AC97" i="3"/>
  <c r="AB97" i="3"/>
  <c r="AA97" i="3"/>
  <c r="Z97" i="3"/>
  <c r="Y97" i="3"/>
  <c r="X97" i="3"/>
  <c r="W97" i="3"/>
  <c r="V97" i="3"/>
  <c r="T97" i="3"/>
  <c r="R97" i="3"/>
  <c r="Q97" i="3"/>
  <c r="P97" i="3"/>
  <c r="N97" i="3"/>
  <c r="L97" i="3"/>
  <c r="J97" i="3"/>
  <c r="I97" i="3"/>
  <c r="H97" i="3"/>
  <c r="G97" i="3"/>
  <c r="F97" i="3"/>
  <c r="D97" i="3"/>
  <c r="C97" i="3"/>
  <c r="B97" i="3"/>
  <c r="AC96" i="3"/>
  <c r="AB96" i="3"/>
  <c r="Z96" i="3"/>
  <c r="Y96" i="3"/>
  <c r="X96" i="3"/>
  <c r="W96" i="3"/>
  <c r="V96" i="3"/>
  <c r="U96" i="3"/>
  <c r="T96" i="3"/>
  <c r="S96" i="3"/>
  <c r="R96" i="3"/>
  <c r="P96" i="3"/>
  <c r="O96" i="3"/>
  <c r="N96" i="3"/>
  <c r="M96" i="3"/>
  <c r="L96" i="3"/>
  <c r="J96" i="3"/>
  <c r="H96" i="3"/>
  <c r="G96" i="3"/>
  <c r="F96" i="3"/>
  <c r="E96" i="3"/>
  <c r="D96" i="3"/>
  <c r="B96" i="3"/>
  <c r="AB95" i="3"/>
  <c r="Z95" i="3"/>
  <c r="X95" i="3"/>
  <c r="U95" i="3"/>
  <c r="T95" i="3"/>
  <c r="R95" i="3"/>
  <c r="P95" i="3"/>
  <c r="O95" i="3"/>
  <c r="N95" i="3"/>
  <c r="M95" i="3"/>
  <c r="L95" i="3"/>
  <c r="J95" i="3"/>
  <c r="H95" i="3"/>
  <c r="F95" i="3"/>
  <c r="D95" i="3"/>
  <c r="B95" i="3"/>
  <c r="AC94" i="3"/>
  <c r="AB94" i="3"/>
  <c r="AA94" i="3"/>
  <c r="Z94" i="3"/>
  <c r="Y94" i="3"/>
  <c r="X94" i="3"/>
  <c r="W94" i="3"/>
  <c r="V94" i="3"/>
  <c r="U94" i="3"/>
  <c r="T94" i="3"/>
  <c r="R94" i="3"/>
  <c r="Q94" i="3"/>
  <c r="P94" i="3"/>
  <c r="N94" i="3"/>
  <c r="L94" i="3"/>
  <c r="K94" i="3"/>
  <c r="J94" i="3"/>
  <c r="I94" i="3"/>
  <c r="H94" i="3"/>
  <c r="G94" i="3"/>
  <c r="F94" i="3"/>
  <c r="D94" i="3"/>
  <c r="AC93" i="3"/>
  <c r="AB93" i="3"/>
  <c r="AA93" i="3"/>
  <c r="Z93" i="3"/>
  <c r="Y93" i="3"/>
  <c r="X93" i="3"/>
  <c r="W93" i="3"/>
  <c r="V93" i="3"/>
  <c r="T93" i="3"/>
  <c r="R93" i="3"/>
  <c r="Q93" i="3"/>
  <c r="P93" i="3"/>
  <c r="O93" i="3"/>
  <c r="N93" i="3"/>
  <c r="L93" i="3"/>
  <c r="I93" i="3"/>
  <c r="H93" i="3"/>
  <c r="F93" i="3"/>
  <c r="E93" i="3"/>
  <c r="D93" i="3"/>
  <c r="B93" i="3"/>
  <c r="AB92" i="3"/>
  <c r="Z92" i="3"/>
  <c r="Y92" i="3"/>
  <c r="X92" i="3"/>
  <c r="W92" i="3"/>
  <c r="V92" i="3"/>
  <c r="U92" i="3"/>
  <c r="T92" i="3"/>
  <c r="S92" i="3"/>
  <c r="R92" i="3"/>
  <c r="P92" i="3"/>
  <c r="O92" i="3"/>
  <c r="N92" i="3"/>
  <c r="M92" i="3"/>
  <c r="L92" i="3"/>
  <c r="J92" i="3"/>
  <c r="I92" i="3"/>
  <c r="H92" i="3"/>
  <c r="F92" i="3"/>
  <c r="D92" i="3"/>
  <c r="B92" i="3"/>
  <c r="AB91" i="3"/>
  <c r="AA91" i="3"/>
  <c r="Z91" i="3"/>
  <c r="Y91" i="3"/>
  <c r="X91" i="3"/>
  <c r="W91" i="3"/>
  <c r="V91" i="3"/>
  <c r="U91" i="3"/>
  <c r="T91" i="3"/>
  <c r="S91" i="3"/>
  <c r="R91" i="3"/>
  <c r="P91" i="3"/>
  <c r="O91" i="3"/>
  <c r="N91" i="3"/>
  <c r="M91" i="3"/>
  <c r="L91" i="3"/>
  <c r="J91" i="3"/>
  <c r="H91" i="3"/>
  <c r="F91" i="3"/>
  <c r="D91" i="3"/>
  <c r="AC90" i="3"/>
  <c r="AB90" i="3"/>
  <c r="Z90" i="3"/>
  <c r="Y90" i="3"/>
  <c r="X90" i="3"/>
  <c r="V90" i="3"/>
  <c r="T90" i="3"/>
  <c r="R90" i="3"/>
  <c r="Q90" i="3"/>
  <c r="P90" i="3"/>
  <c r="N90" i="3"/>
  <c r="L90" i="3"/>
  <c r="J90" i="3"/>
  <c r="I90" i="3"/>
  <c r="H90" i="3"/>
  <c r="F90" i="3"/>
  <c r="D90" i="3"/>
  <c r="AB87" i="3"/>
  <c r="Z87" i="3"/>
  <c r="Y87" i="3"/>
  <c r="X87" i="3"/>
  <c r="T87" i="3"/>
  <c r="S87" i="3"/>
  <c r="R87" i="3"/>
  <c r="Q87" i="3"/>
  <c r="P87" i="3"/>
  <c r="M87" i="3"/>
  <c r="L87" i="3"/>
  <c r="I87" i="3"/>
  <c r="H87" i="3"/>
  <c r="D87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N86" i="3"/>
  <c r="M86" i="3"/>
  <c r="L86" i="3"/>
  <c r="J86" i="3"/>
  <c r="H86" i="3"/>
  <c r="F86" i="3"/>
  <c r="D86" i="3"/>
  <c r="C86" i="3"/>
  <c r="B86" i="3"/>
  <c r="AC85" i="3"/>
  <c r="AB85" i="3"/>
  <c r="Z85" i="3"/>
  <c r="Y85" i="3"/>
  <c r="X85" i="3"/>
  <c r="V85" i="3"/>
  <c r="U85" i="3"/>
  <c r="T85" i="3"/>
  <c r="R85" i="3"/>
  <c r="Q85" i="3"/>
  <c r="P85" i="3"/>
  <c r="N85" i="3"/>
  <c r="L85" i="3"/>
  <c r="J85" i="3"/>
  <c r="I85" i="3"/>
  <c r="H85" i="3"/>
  <c r="G85" i="3"/>
  <c r="F85" i="3"/>
  <c r="D85" i="3"/>
  <c r="B85" i="3"/>
  <c r="AB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F84" i="3"/>
  <c r="D84" i="3"/>
  <c r="B84" i="3"/>
  <c r="AB83" i="3"/>
  <c r="AA83" i="3"/>
  <c r="Z83" i="3"/>
  <c r="Y83" i="3"/>
  <c r="X83" i="3"/>
  <c r="W83" i="3"/>
  <c r="V83" i="3"/>
  <c r="U83" i="3"/>
  <c r="T83" i="3"/>
  <c r="R83" i="3"/>
  <c r="P83" i="3"/>
  <c r="N83" i="3"/>
  <c r="L83" i="3"/>
  <c r="J83" i="3"/>
  <c r="I83" i="3"/>
  <c r="H83" i="3"/>
  <c r="D83" i="3"/>
  <c r="AC80" i="3"/>
  <c r="AB80" i="3"/>
  <c r="Y80" i="3"/>
  <c r="X80" i="3"/>
  <c r="W80" i="3"/>
  <c r="V80" i="3"/>
  <c r="U80" i="3"/>
  <c r="T80" i="3"/>
  <c r="Q80" i="3"/>
  <c r="P80" i="3"/>
  <c r="N80" i="3"/>
  <c r="L80" i="3"/>
  <c r="H80" i="3"/>
  <c r="D80" i="3"/>
  <c r="AC79" i="3"/>
  <c r="AB79" i="3"/>
  <c r="Y79" i="3"/>
  <c r="X79" i="3"/>
  <c r="W79" i="3"/>
  <c r="V79" i="3"/>
  <c r="U79" i="3"/>
  <c r="T79" i="3"/>
  <c r="R79" i="3"/>
  <c r="Q79" i="3"/>
  <c r="P79" i="3"/>
  <c r="O79" i="3"/>
  <c r="N79" i="3"/>
  <c r="M79" i="3"/>
  <c r="L79" i="3"/>
  <c r="J79" i="3"/>
  <c r="I79" i="3"/>
  <c r="H79" i="3"/>
  <c r="F79" i="3"/>
  <c r="D79" i="3"/>
  <c r="B79" i="3"/>
  <c r="A79" i="3"/>
  <c r="AB78" i="3"/>
  <c r="AA78" i="3"/>
  <c r="Z78" i="3"/>
  <c r="Y78" i="3"/>
  <c r="X78" i="3"/>
  <c r="W78" i="3"/>
  <c r="V78" i="3"/>
  <c r="U78" i="3"/>
  <c r="T78" i="3"/>
  <c r="S78" i="3"/>
  <c r="R78" i="3"/>
  <c r="P78" i="3"/>
  <c r="N78" i="3"/>
  <c r="M78" i="3"/>
  <c r="L78" i="3"/>
  <c r="J78" i="3"/>
  <c r="H78" i="3"/>
  <c r="F78" i="3"/>
  <c r="D78" i="3"/>
  <c r="B78" i="3"/>
  <c r="AC77" i="3"/>
  <c r="AB77" i="3"/>
  <c r="AA77" i="3"/>
  <c r="Z77" i="3"/>
  <c r="Y77" i="3"/>
  <c r="X77" i="3"/>
  <c r="V77" i="3"/>
  <c r="U77" i="3"/>
  <c r="T77" i="3"/>
  <c r="R77" i="3"/>
  <c r="Q77" i="3"/>
  <c r="P77" i="3"/>
  <c r="N77" i="3"/>
  <c r="M77" i="3"/>
  <c r="L77" i="3"/>
  <c r="K77" i="3"/>
  <c r="J77" i="3"/>
  <c r="H77" i="3"/>
  <c r="G77" i="3"/>
  <c r="F77" i="3"/>
  <c r="D77" i="3"/>
  <c r="B77" i="3"/>
  <c r="AC76" i="3"/>
  <c r="AB76" i="3"/>
  <c r="Z76" i="3"/>
  <c r="Y76" i="3"/>
  <c r="X76" i="3"/>
  <c r="W76" i="3"/>
  <c r="V76" i="3"/>
  <c r="T76" i="3"/>
  <c r="R76" i="3"/>
  <c r="Q76" i="3"/>
  <c r="P76" i="3"/>
  <c r="O76" i="3"/>
  <c r="N76" i="3"/>
  <c r="L76" i="3"/>
  <c r="K76" i="3"/>
  <c r="J76" i="3"/>
  <c r="I76" i="3"/>
  <c r="H76" i="3"/>
  <c r="F76" i="3"/>
  <c r="D76" i="3"/>
  <c r="B76" i="3"/>
  <c r="AB75" i="3"/>
  <c r="Z75" i="3"/>
  <c r="Y75" i="3"/>
  <c r="X75" i="3"/>
  <c r="V75" i="3"/>
  <c r="U75" i="3"/>
  <c r="T75" i="3"/>
  <c r="S75" i="3"/>
  <c r="R75" i="3"/>
  <c r="P75" i="3"/>
  <c r="N75" i="3"/>
  <c r="M75" i="3"/>
  <c r="L75" i="3"/>
  <c r="K75" i="3"/>
  <c r="J75" i="3"/>
  <c r="I75" i="3"/>
  <c r="H75" i="3"/>
  <c r="F75" i="3"/>
  <c r="D75" i="3"/>
  <c r="B75" i="3"/>
  <c r="AC74" i="3"/>
  <c r="AB74" i="3"/>
  <c r="AA74" i="3"/>
  <c r="Z74" i="3"/>
  <c r="Y74" i="3"/>
  <c r="X74" i="3"/>
  <c r="W74" i="3"/>
  <c r="V74" i="3"/>
  <c r="U74" i="3"/>
  <c r="T74" i="3"/>
  <c r="R74" i="3"/>
  <c r="P74" i="3"/>
  <c r="O74" i="3"/>
  <c r="N74" i="3"/>
  <c r="M74" i="3"/>
  <c r="L74" i="3"/>
  <c r="J74" i="3"/>
  <c r="H74" i="3"/>
  <c r="F74" i="3"/>
  <c r="D74" i="3"/>
  <c r="B74" i="3"/>
  <c r="AC73" i="3"/>
  <c r="AB73" i="3"/>
  <c r="Z73" i="3"/>
  <c r="Y73" i="3"/>
  <c r="X73" i="3"/>
  <c r="V73" i="3"/>
  <c r="U73" i="3"/>
  <c r="T73" i="3"/>
  <c r="R73" i="3"/>
  <c r="Q73" i="3"/>
  <c r="P73" i="3"/>
  <c r="O73" i="3"/>
  <c r="N73" i="3"/>
  <c r="M73" i="3"/>
  <c r="L73" i="3"/>
  <c r="K73" i="3"/>
  <c r="J73" i="3"/>
  <c r="I73" i="3"/>
  <c r="H73" i="3"/>
  <c r="F73" i="3"/>
  <c r="D73" i="3"/>
  <c r="B73" i="3"/>
  <c r="AC72" i="3"/>
  <c r="AB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F72" i="3"/>
  <c r="D72" i="3"/>
  <c r="B72" i="3"/>
  <c r="AC69" i="3"/>
  <c r="AB69" i="3"/>
  <c r="AA69" i="3"/>
  <c r="Z69" i="3"/>
  <c r="P22" i="2" s="1"/>
  <c r="X69" i="3"/>
  <c r="T69" i="3"/>
  <c r="Q69" i="3"/>
  <c r="P69" i="3"/>
  <c r="M69" i="3"/>
  <c r="L69" i="3"/>
  <c r="H69" i="3"/>
  <c r="D69" i="3"/>
  <c r="AC68" i="3"/>
  <c r="AB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L68" i="3"/>
  <c r="K68" i="3"/>
  <c r="J68" i="3"/>
  <c r="H68" i="3"/>
  <c r="F68" i="3"/>
  <c r="D68" i="3"/>
  <c r="AB67" i="3"/>
  <c r="Z67" i="3"/>
  <c r="Y67" i="3"/>
  <c r="X67" i="3"/>
  <c r="W67" i="3"/>
  <c r="V67" i="3"/>
  <c r="U67" i="3"/>
  <c r="T67" i="3"/>
  <c r="R67" i="3"/>
  <c r="P67" i="3"/>
  <c r="L67" i="3"/>
  <c r="J67" i="3"/>
  <c r="I67" i="3"/>
  <c r="H67" i="3"/>
  <c r="G67" i="3"/>
  <c r="F67" i="3"/>
  <c r="D67" i="3"/>
  <c r="B67" i="3"/>
  <c r="AB66" i="3"/>
  <c r="Z66" i="3"/>
  <c r="Y66" i="3"/>
  <c r="X66" i="3"/>
  <c r="W66" i="3"/>
  <c r="V66" i="3"/>
  <c r="U66" i="3"/>
  <c r="T66" i="3"/>
  <c r="S66" i="3"/>
  <c r="R66" i="3"/>
  <c r="P66" i="3"/>
  <c r="N66" i="3"/>
  <c r="M66" i="3"/>
  <c r="L66" i="3"/>
  <c r="K66" i="3"/>
  <c r="J66" i="3"/>
  <c r="H66" i="3"/>
  <c r="F66" i="3"/>
  <c r="D66" i="3"/>
  <c r="B66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N65" i="3"/>
  <c r="L65" i="3"/>
  <c r="K65" i="3"/>
  <c r="J65" i="3"/>
  <c r="H65" i="3"/>
  <c r="F65" i="3"/>
  <c r="D65" i="3"/>
  <c r="B65" i="3"/>
  <c r="AC64" i="3"/>
  <c r="AB64" i="3"/>
  <c r="AA64" i="3"/>
  <c r="Z64" i="3"/>
  <c r="Y64" i="3"/>
  <c r="X64" i="3"/>
  <c r="W64" i="3"/>
  <c r="V64" i="3"/>
  <c r="U64" i="3"/>
  <c r="T64" i="3"/>
  <c r="R64" i="3"/>
  <c r="P64" i="3"/>
  <c r="O64" i="3"/>
  <c r="N64" i="3"/>
  <c r="L64" i="3"/>
  <c r="K64" i="3"/>
  <c r="J64" i="3"/>
  <c r="I64" i="3"/>
  <c r="H64" i="3"/>
  <c r="G64" i="3"/>
  <c r="F64" i="3"/>
  <c r="E64" i="3"/>
  <c r="D64" i="3"/>
  <c r="AB63" i="3"/>
  <c r="Z63" i="3"/>
  <c r="X63" i="3"/>
  <c r="U63" i="3"/>
  <c r="T63" i="3"/>
  <c r="S63" i="3"/>
  <c r="R63" i="3"/>
  <c r="P63" i="3"/>
  <c r="O63" i="3"/>
  <c r="N63" i="3"/>
  <c r="M63" i="3"/>
  <c r="L63" i="3"/>
  <c r="K63" i="3"/>
  <c r="J63" i="3"/>
  <c r="H63" i="3"/>
  <c r="F63" i="3"/>
  <c r="D63" i="3"/>
  <c r="B63" i="3"/>
  <c r="AC62" i="3"/>
  <c r="AB62" i="3"/>
  <c r="AA62" i="3"/>
  <c r="Z62" i="3"/>
  <c r="X62" i="3"/>
  <c r="V62" i="3"/>
  <c r="U62" i="3"/>
  <c r="T62" i="3"/>
  <c r="S62" i="3"/>
  <c r="R62" i="3"/>
  <c r="Q62" i="3"/>
  <c r="P62" i="3"/>
  <c r="N62" i="3"/>
  <c r="M62" i="3"/>
  <c r="L62" i="3"/>
  <c r="J62" i="3"/>
  <c r="H62" i="3"/>
  <c r="F62" i="3"/>
  <c r="D62" i="3"/>
  <c r="B62" i="3"/>
  <c r="AC61" i="3"/>
  <c r="AB61" i="3"/>
  <c r="Z61" i="3"/>
  <c r="Y61" i="3"/>
  <c r="X61" i="3"/>
  <c r="V61" i="3"/>
  <c r="U61" i="3"/>
  <c r="T61" i="3"/>
  <c r="R61" i="3"/>
  <c r="P61" i="3"/>
  <c r="L61" i="3"/>
  <c r="K61" i="3"/>
  <c r="J61" i="3"/>
  <c r="H61" i="3"/>
  <c r="F61" i="3"/>
  <c r="D61" i="3"/>
  <c r="B61" i="3"/>
  <c r="X57" i="3"/>
  <c r="P57" i="3"/>
  <c r="M57" i="3"/>
  <c r="L57" i="3"/>
  <c r="AB56" i="3"/>
  <c r="Y56" i="3"/>
  <c r="X56" i="3"/>
  <c r="T56" i="3"/>
  <c r="P56" i="3"/>
  <c r="M56" i="3"/>
  <c r="L56" i="3"/>
  <c r="I56" i="3"/>
  <c r="H56" i="3"/>
  <c r="D56" i="3"/>
  <c r="X55" i="3"/>
  <c r="T55" i="3"/>
  <c r="P55" i="3"/>
  <c r="M55" i="3"/>
  <c r="L55" i="3"/>
  <c r="K55" i="3"/>
  <c r="J55" i="3"/>
  <c r="H55" i="3"/>
  <c r="D55" i="3"/>
  <c r="Y54" i="3"/>
  <c r="X54" i="3"/>
  <c r="T54" i="3"/>
  <c r="E54" i="3"/>
  <c r="D54" i="3"/>
  <c r="AB51" i="3"/>
  <c r="Y51" i="3"/>
  <c r="X51" i="3"/>
  <c r="U51" i="3"/>
  <c r="T51" i="3"/>
  <c r="P51" i="3"/>
  <c r="M51" i="3"/>
  <c r="L51" i="3"/>
  <c r="H51" i="3"/>
  <c r="D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N50" i="3"/>
  <c r="M50" i="3"/>
  <c r="L50" i="3"/>
  <c r="J50" i="3"/>
  <c r="I50" i="3"/>
  <c r="H50" i="3"/>
  <c r="F50" i="3"/>
  <c r="D50" i="3"/>
  <c r="C50" i="3"/>
  <c r="B50" i="3"/>
  <c r="A50" i="3"/>
  <c r="AC49" i="3"/>
  <c r="AB49" i="3"/>
  <c r="AA49" i="3"/>
  <c r="Z49" i="3"/>
  <c r="Y49" i="3"/>
  <c r="X49" i="3"/>
  <c r="W49" i="3"/>
  <c r="V49" i="3"/>
  <c r="U49" i="3"/>
  <c r="T49" i="3"/>
  <c r="S49" i="3"/>
  <c r="R49" i="3"/>
  <c r="P49" i="3"/>
  <c r="O49" i="3"/>
  <c r="N49" i="3"/>
  <c r="L49" i="3"/>
  <c r="K49" i="3"/>
  <c r="J49" i="3"/>
  <c r="I49" i="3"/>
  <c r="H49" i="3"/>
  <c r="G49" i="3"/>
  <c r="F49" i="3"/>
  <c r="D49" i="3"/>
  <c r="B49" i="3"/>
  <c r="AB48" i="3"/>
  <c r="AA48" i="3"/>
  <c r="Z48" i="3"/>
  <c r="Y48" i="3"/>
  <c r="X48" i="3"/>
  <c r="U48" i="3"/>
  <c r="T48" i="3"/>
  <c r="S48" i="3"/>
  <c r="R48" i="3"/>
  <c r="P48" i="3"/>
  <c r="O48" i="3"/>
  <c r="N48" i="3"/>
  <c r="M48" i="3"/>
  <c r="L48" i="3"/>
  <c r="K48" i="3"/>
  <c r="J48" i="3"/>
  <c r="I48" i="3"/>
  <c r="H48" i="3"/>
  <c r="F48" i="3"/>
  <c r="D48" i="3"/>
  <c r="B48" i="3"/>
  <c r="AC47" i="3"/>
  <c r="AB47" i="3"/>
  <c r="AA47" i="3"/>
  <c r="Z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H47" i="3"/>
  <c r="F47" i="3"/>
  <c r="D47" i="3"/>
  <c r="AC46" i="3"/>
  <c r="AB46" i="3"/>
  <c r="AA46" i="3"/>
  <c r="Z46" i="3"/>
  <c r="X46" i="3"/>
  <c r="W46" i="3"/>
  <c r="V46" i="3"/>
  <c r="U46" i="3"/>
  <c r="T46" i="3"/>
  <c r="R46" i="3"/>
  <c r="Q46" i="3"/>
  <c r="P46" i="3"/>
  <c r="O46" i="3"/>
  <c r="N46" i="3"/>
  <c r="L46" i="3"/>
  <c r="K46" i="3"/>
  <c r="J46" i="3"/>
  <c r="H46" i="3"/>
  <c r="F46" i="3"/>
  <c r="D46" i="3"/>
  <c r="B46" i="3"/>
  <c r="X41" i="3"/>
  <c r="P41" i="3"/>
  <c r="L41" i="3"/>
  <c r="I41" i="3"/>
  <c r="H41" i="3"/>
  <c r="D41" i="3"/>
  <c r="AB40" i="3"/>
  <c r="AA40" i="3"/>
  <c r="Z40" i="3"/>
  <c r="Y40" i="3"/>
  <c r="X40" i="3"/>
  <c r="V40" i="3"/>
  <c r="U40" i="3"/>
  <c r="T40" i="3"/>
  <c r="S40" i="3"/>
  <c r="R40" i="3"/>
  <c r="Q40" i="3"/>
  <c r="P40" i="3"/>
  <c r="N40" i="3"/>
  <c r="M40" i="3"/>
  <c r="L40" i="3"/>
  <c r="K40" i="3"/>
  <c r="J40" i="3"/>
  <c r="H40" i="3"/>
  <c r="F40" i="3"/>
  <c r="D40" i="3"/>
  <c r="A40" i="3"/>
  <c r="AC39" i="3"/>
  <c r="AB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H39" i="3"/>
  <c r="F39" i="3"/>
  <c r="D39" i="3"/>
  <c r="AB38" i="3"/>
  <c r="AA38" i="3"/>
  <c r="Z38" i="3"/>
  <c r="X38" i="3"/>
  <c r="W38" i="3"/>
  <c r="V38" i="3"/>
  <c r="T38" i="3"/>
  <c r="R38" i="3"/>
  <c r="P38" i="3"/>
  <c r="N38" i="3"/>
  <c r="L38" i="3"/>
  <c r="K38" i="3"/>
  <c r="J38" i="3"/>
  <c r="I38" i="3"/>
  <c r="H38" i="3"/>
  <c r="G38" i="3"/>
  <c r="F38" i="3"/>
  <c r="D38" i="3"/>
  <c r="B38" i="3"/>
  <c r="AB37" i="3"/>
  <c r="AA37" i="3"/>
  <c r="Z37" i="3"/>
  <c r="Y37" i="3"/>
  <c r="X37" i="3"/>
  <c r="V37" i="3"/>
  <c r="U37" i="3"/>
  <c r="T37" i="3"/>
  <c r="S37" i="3"/>
  <c r="R37" i="3"/>
  <c r="Q37" i="3"/>
  <c r="P37" i="3"/>
  <c r="N37" i="3"/>
  <c r="M37" i="3"/>
  <c r="L37" i="3"/>
  <c r="H37" i="3"/>
  <c r="F37" i="3"/>
  <c r="D37" i="3"/>
  <c r="B37" i="3"/>
  <c r="AB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L36" i="3"/>
  <c r="J36" i="3"/>
  <c r="H36" i="3"/>
  <c r="F36" i="3"/>
  <c r="D36" i="3"/>
  <c r="AC33" i="3"/>
  <c r="AB33" i="3"/>
  <c r="X33" i="3"/>
  <c r="U33" i="3"/>
  <c r="T33" i="3"/>
  <c r="Q33" i="3"/>
  <c r="P33" i="3"/>
  <c r="M33" i="3"/>
  <c r="L33" i="3"/>
  <c r="I33" i="3"/>
  <c r="H33" i="3"/>
  <c r="F33" i="3"/>
  <c r="D33" i="3"/>
  <c r="AB32" i="3"/>
  <c r="AA32" i="3"/>
  <c r="Z32" i="3"/>
  <c r="Y32" i="3"/>
  <c r="X32" i="3"/>
  <c r="W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D32" i="3"/>
  <c r="B32" i="3"/>
  <c r="A32" i="3"/>
  <c r="AB31" i="3"/>
  <c r="Z31" i="3"/>
  <c r="Y31" i="3"/>
  <c r="X31" i="3"/>
  <c r="W31" i="3"/>
  <c r="V31" i="3"/>
  <c r="U31" i="3"/>
  <c r="T31" i="3"/>
  <c r="S31" i="3"/>
  <c r="R31" i="3"/>
  <c r="P31" i="3"/>
  <c r="O31" i="3"/>
  <c r="N31" i="3"/>
  <c r="L31" i="3"/>
  <c r="J31" i="3"/>
  <c r="H31" i="3"/>
  <c r="F31" i="3"/>
  <c r="D31" i="3"/>
  <c r="B31" i="3"/>
  <c r="AC30" i="3"/>
  <c r="AB30" i="3"/>
  <c r="Z30" i="3"/>
  <c r="Y30" i="3"/>
  <c r="X30" i="3"/>
  <c r="V30" i="3"/>
  <c r="U30" i="3"/>
  <c r="T30" i="3"/>
  <c r="S30" i="3"/>
  <c r="R30" i="3"/>
  <c r="Q30" i="3"/>
  <c r="P30" i="3"/>
  <c r="L30" i="3"/>
  <c r="J30" i="3"/>
  <c r="I30" i="3"/>
  <c r="H30" i="3"/>
  <c r="G30" i="3"/>
  <c r="F30" i="3"/>
  <c r="D30" i="3"/>
  <c r="B30" i="3"/>
  <c r="AB29" i="3"/>
  <c r="AA29" i="3"/>
  <c r="Z29" i="3"/>
  <c r="Y29" i="3"/>
  <c r="X29" i="3"/>
  <c r="V29" i="3"/>
  <c r="T29" i="3"/>
  <c r="R29" i="3"/>
  <c r="Q29" i="3"/>
  <c r="P29" i="3"/>
  <c r="N29" i="3"/>
  <c r="M29" i="3"/>
  <c r="L29" i="3"/>
  <c r="K29" i="3"/>
  <c r="J29" i="3"/>
  <c r="H29" i="3"/>
  <c r="F29" i="3"/>
  <c r="E29" i="3"/>
  <c r="D29" i="3"/>
  <c r="AB26" i="3"/>
  <c r="Y26" i="3"/>
  <c r="X26" i="3"/>
  <c r="U26" i="3"/>
  <c r="T26" i="3"/>
  <c r="Q26" i="3"/>
  <c r="P26" i="3"/>
  <c r="M26" i="3"/>
  <c r="L26" i="3"/>
  <c r="J26" i="3"/>
  <c r="H26" i="3"/>
  <c r="F26" i="3"/>
  <c r="D26" i="3"/>
  <c r="AB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L25" i="3"/>
  <c r="J25" i="3"/>
  <c r="H25" i="3"/>
  <c r="F25" i="3"/>
  <c r="D25" i="3"/>
  <c r="B25" i="3"/>
  <c r="AB24" i="3"/>
  <c r="Z24" i="3"/>
  <c r="Y24" i="3"/>
  <c r="X24" i="3"/>
  <c r="V24" i="3"/>
  <c r="U24" i="3"/>
  <c r="T24" i="3"/>
  <c r="R24" i="3"/>
  <c r="P24" i="3"/>
  <c r="N24" i="3"/>
  <c r="L24" i="3"/>
  <c r="K24" i="3"/>
  <c r="J24" i="3"/>
  <c r="I24" i="3"/>
  <c r="H24" i="3"/>
  <c r="G24" i="3"/>
  <c r="F24" i="3"/>
  <c r="D24" i="3"/>
  <c r="B24" i="3"/>
  <c r="AB21" i="3"/>
  <c r="X21" i="3"/>
  <c r="T21" i="3"/>
  <c r="L21" i="3"/>
  <c r="H21" i="3"/>
  <c r="E21" i="3"/>
  <c r="D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H20" i="3"/>
  <c r="E20" i="3"/>
  <c r="D20" i="3"/>
  <c r="B20" i="3"/>
  <c r="A20" i="3"/>
  <c r="AB19" i="3"/>
  <c r="AA19" i="3"/>
  <c r="Z19" i="3"/>
  <c r="Y19" i="3"/>
  <c r="X19" i="3"/>
  <c r="V19" i="3"/>
  <c r="U19" i="3"/>
  <c r="T19" i="3"/>
  <c r="P19" i="3"/>
  <c r="N19" i="3"/>
  <c r="L19" i="3"/>
  <c r="K19" i="3"/>
  <c r="J19" i="3"/>
  <c r="I19" i="3"/>
  <c r="H19" i="3"/>
  <c r="G19" i="3"/>
  <c r="F19" i="3"/>
  <c r="D19" i="3"/>
  <c r="AC18" i="3"/>
  <c r="AB18" i="3"/>
  <c r="Z18" i="3"/>
  <c r="Y18" i="3"/>
  <c r="X18" i="3"/>
  <c r="W18" i="3"/>
  <c r="V18" i="3"/>
  <c r="T18" i="3"/>
  <c r="R18" i="3"/>
  <c r="Q18" i="3"/>
  <c r="P18" i="3"/>
  <c r="L18" i="3"/>
  <c r="K18" i="3"/>
  <c r="J18" i="3"/>
  <c r="I18" i="3"/>
  <c r="H18" i="3"/>
  <c r="G18" i="3"/>
  <c r="F18" i="3"/>
  <c r="D18" i="3"/>
  <c r="B18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H17" i="3"/>
  <c r="F17" i="3"/>
  <c r="E17" i="3"/>
  <c r="D17" i="3"/>
  <c r="AC16" i="3"/>
  <c r="AB16" i="3"/>
  <c r="Z16" i="3"/>
  <c r="X16" i="3"/>
  <c r="W16" i="3"/>
  <c r="V16" i="3"/>
  <c r="U16" i="3"/>
  <c r="T16" i="3"/>
  <c r="S16" i="3"/>
  <c r="R16" i="3"/>
  <c r="Q16" i="3"/>
  <c r="P16" i="3"/>
  <c r="N16" i="3"/>
  <c r="M16" i="3"/>
  <c r="L16" i="3"/>
  <c r="J16" i="3"/>
  <c r="H16" i="3"/>
  <c r="F16" i="3"/>
  <c r="D16" i="3"/>
  <c r="B16" i="3"/>
  <c r="AB13" i="3"/>
  <c r="X13" i="3"/>
  <c r="V13" i="3"/>
  <c r="T13" i="3"/>
  <c r="P13" i="3"/>
  <c r="L13" i="3"/>
  <c r="H13" i="3"/>
  <c r="AC12" i="3"/>
  <c r="AB12" i="3"/>
  <c r="X12" i="3"/>
  <c r="W12" i="3"/>
  <c r="V12" i="3"/>
  <c r="T12" i="3"/>
  <c r="R12" i="3"/>
  <c r="P12" i="3"/>
  <c r="N12" i="3"/>
  <c r="L12" i="3"/>
  <c r="K12" i="3"/>
  <c r="J12" i="3"/>
  <c r="I12" i="3"/>
  <c r="H12" i="3"/>
  <c r="D12" i="3"/>
  <c r="A12" i="3"/>
  <c r="AC11" i="3"/>
  <c r="AB11" i="3"/>
  <c r="AA11" i="3"/>
  <c r="Z11" i="3"/>
  <c r="Y11" i="3"/>
  <c r="X11" i="3"/>
  <c r="V11" i="3"/>
  <c r="U11" i="3"/>
  <c r="T11" i="3"/>
  <c r="S11" i="3"/>
  <c r="R11" i="3"/>
  <c r="Q11" i="3"/>
  <c r="P11" i="3"/>
  <c r="N11" i="3"/>
  <c r="M11" i="3"/>
  <c r="L11" i="3"/>
  <c r="J11" i="3"/>
  <c r="H11" i="3"/>
  <c r="D11" i="3"/>
  <c r="B11" i="3"/>
  <c r="AB10" i="3"/>
  <c r="Z10" i="3"/>
  <c r="Y10" i="3"/>
  <c r="X10" i="3"/>
  <c r="V10" i="3"/>
  <c r="U10" i="3"/>
  <c r="T10" i="3"/>
  <c r="R10" i="3"/>
  <c r="Q10" i="3"/>
  <c r="P10" i="3"/>
  <c r="N10" i="3"/>
  <c r="M10" i="3"/>
  <c r="L10" i="3"/>
  <c r="H10" i="3"/>
  <c r="F10" i="3"/>
  <c r="D10" i="3"/>
  <c r="B10" i="3"/>
  <c r="A4" i="3"/>
  <c r="A3" i="3"/>
  <c r="A2" i="3"/>
  <c r="P61" i="2"/>
  <c r="N61" i="2"/>
  <c r="L61" i="2"/>
  <c r="J61" i="2"/>
  <c r="H61" i="2"/>
  <c r="F61" i="2"/>
  <c r="D61" i="2"/>
  <c r="B61" i="2"/>
  <c r="P60" i="2"/>
  <c r="N60" i="2"/>
  <c r="L60" i="2"/>
  <c r="J60" i="2"/>
  <c r="H60" i="2"/>
  <c r="F60" i="2"/>
  <c r="F62" i="2" s="1"/>
  <c r="D60" i="2"/>
  <c r="P59" i="2"/>
  <c r="N59" i="2"/>
  <c r="L59" i="2"/>
  <c r="J59" i="2"/>
  <c r="J62" i="2" s="1"/>
  <c r="H59" i="2"/>
  <c r="H62" i="2" s="1"/>
  <c r="F59" i="2"/>
  <c r="D59" i="2"/>
  <c r="D62" i="2" s="1"/>
  <c r="P56" i="2"/>
  <c r="N56" i="2"/>
  <c r="L56" i="2"/>
  <c r="J56" i="2"/>
  <c r="F56" i="2"/>
  <c r="P55" i="2"/>
  <c r="N55" i="2"/>
  <c r="L55" i="2"/>
  <c r="J55" i="2"/>
  <c r="H55" i="2"/>
  <c r="F55" i="2"/>
  <c r="D55" i="2"/>
  <c r="N54" i="2"/>
  <c r="L54" i="2"/>
  <c r="J54" i="2"/>
  <c r="H54" i="2"/>
  <c r="F54" i="2"/>
  <c r="D54" i="2"/>
  <c r="P53" i="2"/>
  <c r="L53" i="2"/>
  <c r="J53" i="2"/>
  <c r="P52" i="2"/>
  <c r="N52" i="2"/>
  <c r="L52" i="2"/>
  <c r="J52" i="2"/>
  <c r="H52" i="2"/>
  <c r="F52" i="2"/>
  <c r="D52" i="2"/>
  <c r="P51" i="2"/>
  <c r="N51" i="2"/>
  <c r="L51" i="2"/>
  <c r="J51" i="2"/>
  <c r="H51" i="2"/>
  <c r="F51" i="2"/>
  <c r="D51" i="2"/>
  <c r="P50" i="2"/>
  <c r="N50" i="2"/>
  <c r="L50" i="2"/>
  <c r="J50" i="2"/>
  <c r="H50" i="2"/>
  <c r="F50" i="2"/>
  <c r="D50" i="2"/>
  <c r="P35" i="2"/>
  <c r="N35" i="2"/>
  <c r="L35" i="2"/>
  <c r="J35" i="2"/>
  <c r="H35" i="2"/>
  <c r="F35" i="2"/>
  <c r="D35" i="2"/>
  <c r="P34" i="2"/>
  <c r="N34" i="2"/>
  <c r="L34" i="2"/>
  <c r="J34" i="2"/>
  <c r="H34" i="2"/>
  <c r="F34" i="2"/>
  <c r="D34" i="2"/>
  <c r="P33" i="2"/>
  <c r="N33" i="2"/>
  <c r="L33" i="2"/>
  <c r="J33" i="2"/>
  <c r="H33" i="2"/>
  <c r="F33" i="2"/>
  <c r="D33" i="2"/>
  <c r="D31" i="2"/>
  <c r="H31" i="2" s="1"/>
  <c r="L31" i="2" s="1"/>
  <c r="P31" i="2" s="1"/>
  <c r="P24" i="2"/>
  <c r="L24" i="2"/>
  <c r="N23" i="2"/>
  <c r="J23" i="2"/>
  <c r="N17" i="2"/>
  <c r="B3" i="2"/>
  <c r="B2" i="2"/>
  <c r="B1" i="2"/>
  <c r="L62" i="2" l="1"/>
  <c r="D53" i="2"/>
  <c r="P62" i="2"/>
  <c r="F53" i="2"/>
  <c r="N62" i="2"/>
  <c r="H53" i="2"/>
  <c r="Z79" i="3"/>
  <c r="C11" i="8"/>
  <c r="R13" i="3" s="1"/>
  <c r="L17" i="2" s="1"/>
  <c r="D35" i="6"/>
  <c r="K37" i="3" s="1"/>
  <c r="F20" i="3"/>
  <c r="B39" i="3"/>
  <c r="B12" i="3"/>
  <c r="B17" i="3"/>
  <c r="B40" i="3"/>
  <c r="B68" i="3"/>
  <c r="B29" i="3"/>
  <c r="B64" i="3"/>
  <c r="B83" i="3"/>
  <c r="B90" i="3"/>
  <c r="D107" i="3"/>
  <c r="E109" i="4"/>
  <c r="E53" i="10"/>
  <c r="B47" i="3"/>
  <c r="E55" i="10"/>
  <c r="C11" i="10"/>
  <c r="Z13" i="3" s="1"/>
  <c r="P17" i="2" s="1"/>
  <c r="Z12" i="3"/>
  <c r="V63" i="3"/>
  <c r="V48" i="3"/>
  <c r="T41" i="3"/>
  <c r="T57" i="3"/>
  <c r="P21" i="3"/>
  <c r="E52" i="6"/>
  <c r="C19" i="4"/>
  <c r="B19" i="3"/>
  <c r="C31" i="4"/>
  <c r="E119" i="3"/>
  <c r="D53" i="3"/>
  <c r="D91" i="6"/>
  <c r="K93" i="3" s="1"/>
  <c r="J93" i="3"/>
  <c r="D10" i="5"/>
  <c r="G12" i="3" s="1"/>
  <c r="F12" i="3"/>
  <c r="C105" i="4"/>
  <c r="B91" i="3"/>
  <c r="D89" i="4"/>
  <c r="C91" i="3" s="1"/>
  <c r="C85" i="5"/>
  <c r="D81" i="5"/>
  <c r="G83" i="3" s="1"/>
  <c r="F83" i="3"/>
  <c r="F31" i="2"/>
  <c r="J31" i="2" s="1"/>
  <c r="N31" i="2" s="1"/>
  <c r="F55" i="4"/>
  <c r="E57" i="3" s="1"/>
  <c r="D57" i="3"/>
  <c r="F134" i="3"/>
  <c r="F136" i="3" s="1"/>
  <c r="C134" i="5"/>
  <c r="C11" i="6"/>
  <c r="D8" i="6"/>
  <c r="K10" i="3" s="1"/>
  <c r="J10" i="3"/>
  <c r="D85" i="7"/>
  <c r="O87" i="3" s="1"/>
  <c r="N87" i="3"/>
  <c r="J24" i="2" s="1"/>
  <c r="D78" i="5"/>
  <c r="G80" i="3" s="1"/>
  <c r="F80" i="3"/>
  <c r="F23" i="2" s="1"/>
  <c r="N67" i="3"/>
  <c r="D65" i="7"/>
  <c r="O67" i="3" s="1"/>
  <c r="C67" i="8"/>
  <c r="D59" i="8"/>
  <c r="S61" i="3" s="1"/>
  <c r="F67" i="9"/>
  <c r="Y69" i="3" s="1"/>
  <c r="E107" i="9"/>
  <c r="D93" i="9"/>
  <c r="W95" i="3" s="1"/>
  <c r="V95" i="3"/>
  <c r="C67" i="7"/>
  <c r="N61" i="3"/>
  <c r="D59" i="7"/>
  <c r="O61" i="3" s="1"/>
  <c r="D85" i="9"/>
  <c r="W87" i="3" s="1"/>
  <c r="V87" i="3"/>
  <c r="N24" i="2" s="1"/>
  <c r="K130" i="3"/>
  <c r="H56" i="2" s="1"/>
  <c r="C24" i="4"/>
  <c r="D92" i="4"/>
  <c r="C94" i="3" s="1"/>
  <c r="B94" i="3"/>
  <c r="C107" i="5"/>
  <c r="D67" i="5"/>
  <c r="G69" i="3" s="1"/>
  <c r="F69" i="3"/>
  <c r="F22" i="2" s="1"/>
  <c r="F107" i="8"/>
  <c r="U109" i="3" s="1"/>
  <c r="T109" i="3"/>
  <c r="D14" i="4"/>
  <c r="C16" i="3" s="1"/>
  <c r="C53" i="5"/>
  <c r="D24" i="5"/>
  <c r="G26" i="3" s="1"/>
  <c r="C31" i="6"/>
  <c r="D28" i="6"/>
  <c r="K30" i="3" s="1"/>
  <c r="D27" i="8"/>
  <c r="S29" i="3" s="1"/>
  <c r="C31" i="8"/>
  <c r="C78" i="4"/>
  <c r="C11" i="5"/>
  <c r="D8" i="5"/>
  <c r="G10" i="3" s="1"/>
  <c r="C85" i="6"/>
  <c r="D81" i="6"/>
  <c r="K83" i="3" s="1"/>
  <c r="C78" i="8"/>
  <c r="E52" i="10"/>
  <c r="F19" i="10"/>
  <c r="AC21" i="3" s="1"/>
  <c r="C49" i="4"/>
  <c r="J134" i="3"/>
  <c r="J136" i="3" s="1"/>
  <c r="C134" i="6"/>
  <c r="C11" i="7"/>
  <c r="C31" i="7"/>
  <c r="C51" i="8"/>
  <c r="D27" i="9"/>
  <c r="W29" i="3" s="1"/>
  <c r="C31" i="9"/>
  <c r="C51" i="10"/>
  <c r="F11" i="10"/>
  <c r="AC13" i="3" s="1"/>
  <c r="E51" i="10"/>
  <c r="E41" i="10"/>
  <c r="F90" i="4"/>
  <c r="E92" i="3" s="1"/>
  <c r="C19" i="5"/>
  <c r="C54" i="5"/>
  <c r="D31" i="5"/>
  <c r="G33" i="3" s="1"/>
  <c r="E55" i="5"/>
  <c r="E52" i="5"/>
  <c r="C105" i="5"/>
  <c r="D88" i="5"/>
  <c r="G90" i="3" s="1"/>
  <c r="D22" i="7"/>
  <c r="O24" i="3" s="1"/>
  <c r="C24" i="7"/>
  <c r="C105" i="7"/>
  <c r="D88" i="7"/>
  <c r="O90" i="3" s="1"/>
  <c r="D22" i="8"/>
  <c r="S24" i="3" s="1"/>
  <c r="C24" i="8"/>
  <c r="C19" i="10"/>
  <c r="B136" i="3"/>
  <c r="C85" i="4"/>
  <c r="D11" i="9"/>
  <c r="W13" i="3" s="1"/>
  <c r="C51" i="9"/>
  <c r="F19" i="9"/>
  <c r="Y21" i="3" s="1"/>
  <c r="C67" i="9"/>
  <c r="C11" i="4"/>
  <c r="C51" i="4" s="1"/>
  <c r="C19" i="9"/>
  <c r="C128" i="9"/>
  <c r="V130" i="3" s="1"/>
  <c r="B116" i="3"/>
  <c r="C105" i="6"/>
  <c r="C114" i="6"/>
  <c r="D111" i="6"/>
  <c r="K113" i="3" s="1"/>
  <c r="C105" i="8"/>
  <c r="C78" i="10"/>
  <c r="E107" i="10"/>
  <c r="D8" i="7"/>
  <c r="O10" i="3" s="1"/>
  <c r="D81" i="7"/>
  <c r="O83" i="3" s="1"/>
  <c r="C114" i="7"/>
  <c r="D111" i="7"/>
  <c r="O113" i="3" s="1"/>
  <c r="D59" i="9"/>
  <c r="W61" i="3" s="1"/>
  <c r="C105" i="9"/>
  <c r="C39" i="4"/>
  <c r="E41" i="5"/>
  <c r="F9" i="5" s="1"/>
  <c r="I11" i="3" s="1"/>
  <c r="E51" i="5"/>
  <c r="F11" i="6"/>
  <c r="M13" i="3" s="1"/>
  <c r="E51" i="6"/>
  <c r="E41" i="6"/>
  <c r="F16" i="6" s="1"/>
  <c r="M18" i="3" s="1"/>
  <c r="D24" i="6"/>
  <c r="K26" i="3" s="1"/>
  <c r="F39" i="6"/>
  <c r="M41" i="3" s="1"/>
  <c r="C67" i="6"/>
  <c r="D8" i="8"/>
  <c r="S10" i="3" s="1"/>
  <c r="D81" i="8"/>
  <c r="S83" i="3" s="1"/>
  <c r="C114" i="8"/>
  <c r="D111" i="8"/>
  <c r="S113" i="3" s="1"/>
  <c r="D88" i="9"/>
  <c r="W90" i="3" s="1"/>
  <c r="C105" i="10"/>
  <c r="C67" i="4"/>
  <c r="D111" i="4"/>
  <c r="C113" i="3" s="1"/>
  <c r="D70" i="5"/>
  <c r="G72" i="3" s="1"/>
  <c r="C19" i="6"/>
  <c r="F11" i="7"/>
  <c r="Q13" i="3" s="1"/>
  <c r="E51" i="7"/>
  <c r="E41" i="7"/>
  <c r="D8" i="9"/>
  <c r="W10" i="3" s="1"/>
  <c r="C114" i="9"/>
  <c r="D111" i="9"/>
  <c r="W113" i="3" s="1"/>
  <c r="C31" i="10"/>
  <c r="D88" i="10"/>
  <c r="AA90" i="3" s="1"/>
  <c r="C39" i="5"/>
  <c r="C49" i="5"/>
  <c r="C114" i="5"/>
  <c r="C78" i="6"/>
  <c r="E107" i="6"/>
  <c r="C19" i="7"/>
  <c r="F11" i="8"/>
  <c r="U13" i="3" s="1"/>
  <c r="E51" i="8"/>
  <c r="E41" i="8"/>
  <c r="F36" i="8" s="1"/>
  <c r="U38" i="3" s="1"/>
  <c r="F39" i="8"/>
  <c r="U41" i="3" s="1"/>
  <c r="C24" i="9"/>
  <c r="D8" i="10"/>
  <c r="AA10" i="3" s="1"/>
  <c r="C114" i="10"/>
  <c r="D111" i="10"/>
  <c r="AA113" i="3" s="1"/>
  <c r="F39" i="4"/>
  <c r="E41" i="3" s="1"/>
  <c r="C19" i="8"/>
  <c r="F11" i="9"/>
  <c r="Y13" i="3" s="1"/>
  <c r="E51" i="9"/>
  <c r="E41" i="9"/>
  <c r="C24" i="10"/>
  <c r="C39" i="6"/>
  <c r="C49" i="6"/>
  <c r="C39" i="7"/>
  <c r="C49" i="7"/>
  <c r="C39" i="8"/>
  <c r="C49" i="8"/>
  <c r="C39" i="9"/>
  <c r="C49" i="9"/>
  <c r="C39" i="10"/>
  <c r="C49" i="10"/>
  <c r="F36" i="10" l="1"/>
  <c r="AC38" i="3" s="1"/>
  <c r="F22" i="10"/>
  <c r="AC24" i="3" s="1"/>
  <c r="AB55" i="3"/>
  <c r="F53" i="10"/>
  <c r="AC55" i="3" s="1"/>
  <c r="F24" i="10"/>
  <c r="AC26" i="3" s="1"/>
  <c r="C41" i="4"/>
  <c r="D22" i="4"/>
  <c r="C24" i="3" s="1"/>
  <c r="D19" i="4"/>
  <c r="C21" i="3" s="1"/>
  <c r="D9" i="4"/>
  <c r="C11" i="3" s="1"/>
  <c r="D90" i="4"/>
  <c r="C92" i="3" s="1"/>
  <c r="F105" i="4"/>
  <c r="E107" i="3" s="1"/>
  <c r="D29" i="4"/>
  <c r="C31" i="3" s="1"/>
  <c r="F107" i="4"/>
  <c r="E109" i="3" s="1"/>
  <c r="D109" i="3"/>
  <c r="F29" i="4"/>
  <c r="E31" i="3" s="1"/>
  <c r="F111" i="4"/>
  <c r="E113" i="3" s="1"/>
  <c r="F114" i="4"/>
  <c r="F31" i="4"/>
  <c r="E33" i="3" s="1"/>
  <c r="AB57" i="3"/>
  <c r="F55" i="10"/>
  <c r="AC57" i="3" s="1"/>
  <c r="F39" i="10"/>
  <c r="AC41" i="3" s="1"/>
  <c r="F39" i="9"/>
  <c r="Y41" i="3" s="1"/>
  <c r="F36" i="9"/>
  <c r="Y38" i="3" s="1"/>
  <c r="F61" i="9"/>
  <c r="Y63" i="3" s="1"/>
  <c r="F55" i="9"/>
  <c r="Y57" i="3" s="1"/>
  <c r="F55" i="8"/>
  <c r="U57" i="3" s="1"/>
  <c r="F17" i="7"/>
  <c r="Q19" i="3" s="1"/>
  <c r="F19" i="7"/>
  <c r="Q21" i="3" s="1"/>
  <c r="F52" i="7"/>
  <c r="Q54" i="3" s="1"/>
  <c r="F52" i="6"/>
  <c r="M54" i="3" s="1"/>
  <c r="L54" i="3"/>
  <c r="F19" i="6"/>
  <c r="M21" i="3" s="1"/>
  <c r="F11" i="5"/>
  <c r="I13" i="3" s="1"/>
  <c r="C54" i="4"/>
  <c r="B33" i="3"/>
  <c r="D31" i="4"/>
  <c r="C33" i="3" s="1"/>
  <c r="B21" i="3"/>
  <c r="C52" i="4"/>
  <c r="D36" i="4"/>
  <c r="C38" i="3" s="1"/>
  <c r="F11" i="4"/>
  <c r="E13" i="3" s="1"/>
  <c r="F9" i="4"/>
  <c r="E11" i="3" s="1"/>
  <c r="F51" i="4"/>
  <c r="E53" i="3" s="1"/>
  <c r="C52" i="6"/>
  <c r="C41" i="6"/>
  <c r="D9" i="6" s="1"/>
  <c r="K11" i="3" s="1"/>
  <c r="D19" i="6"/>
  <c r="K21" i="3" s="1"/>
  <c r="J21" i="3"/>
  <c r="E56" i="5"/>
  <c r="F51" i="5"/>
  <c r="I53" i="3" s="1"/>
  <c r="H53" i="3"/>
  <c r="D105" i="10"/>
  <c r="AA107" i="3" s="1"/>
  <c r="Z107" i="3"/>
  <c r="P25" i="2" s="1"/>
  <c r="D67" i="9"/>
  <c r="W69" i="3" s="1"/>
  <c r="V69" i="3"/>
  <c r="N22" i="2" s="1"/>
  <c r="C107" i="9"/>
  <c r="F55" i="5"/>
  <c r="I57" i="3" s="1"/>
  <c r="H57" i="3"/>
  <c r="D51" i="10"/>
  <c r="AA53" i="3" s="1"/>
  <c r="Z53" i="3"/>
  <c r="D11" i="7"/>
  <c r="O13" i="3" s="1"/>
  <c r="C51" i="7"/>
  <c r="N13" i="3"/>
  <c r="J17" i="2" s="1"/>
  <c r="D31" i="6"/>
  <c r="K33" i="3" s="1"/>
  <c r="C54" i="6"/>
  <c r="J33" i="3"/>
  <c r="D107" i="5"/>
  <c r="G109" i="3" s="1"/>
  <c r="F109" i="3"/>
  <c r="F56" i="4"/>
  <c r="E58" i="3" s="1"/>
  <c r="D58" i="3"/>
  <c r="D85" i="5"/>
  <c r="G87" i="3" s="1"/>
  <c r="F87" i="3"/>
  <c r="F24" i="2" s="1"/>
  <c r="D49" i="7"/>
  <c r="O51" i="3" s="1"/>
  <c r="N51" i="3"/>
  <c r="V51" i="3"/>
  <c r="D78" i="6"/>
  <c r="K80" i="3" s="1"/>
  <c r="J80" i="3"/>
  <c r="H23" i="2" s="1"/>
  <c r="D24" i="9"/>
  <c r="W26" i="3" s="1"/>
  <c r="C53" i="9"/>
  <c r="V26" i="3"/>
  <c r="F116" i="3"/>
  <c r="D114" i="5"/>
  <c r="G116" i="3" s="1"/>
  <c r="J116" i="3"/>
  <c r="D114" i="6"/>
  <c r="K116" i="3" s="1"/>
  <c r="D85" i="6"/>
  <c r="K87" i="3" s="1"/>
  <c r="J87" i="3"/>
  <c r="H24" i="2" s="1"/>
  <c r="F107" i="9"/>
  <c r="Y109" i="3" s="1"/>
  <c r="X109" i="3"/>
  <c r="D39" i="9"/>
  <c r="W41" i="3" s="1"/>
  <c r="C55" i="9"/>
  <c r="V41" i="3"/>
  <c r="N6" i="2" s="1"/>
  <c r="D49" i="8"/>
  <c r="S51" i="3" s="1"/>
  <c r="R51" i="3"/>
  <c r="E56" i="9"/>
  <c r="F51" i="9"/>
  <c r="Y53" i="3" s="1"/>
  <c r="X53" i="3"/>
  <c r="E56" i="6"/>
  <c r="F51" i="6"/>
  <c r="M53" i="3" s="1"/>
  <c r="L53" i="3"/>
  <c r="D114" i="7"/>
  <c r="O116" i="3" s="1"/>
  <c r="N116" i="3"/>
  <c r="D105" i="6"/>
  <c r="K107" i="3" s="1"/>
  <c r="J107" i="3"/>
  <c r="H25" i="2" s="1"/>
  <c r="D51" i="9"/>
  <c r="W53" i="3" s="1"/>
  <c r="V53" i="3"/>
  <c r="D105" i="7"/>
  <c r="O107" i="3" s="1"/>
  <c r="N107" i="3"/>
  <c r="J25" i="2" s="1"/>
  <c r="D54" i="5"/>
  <c r="G56" i="3" s="1"/>
  <c r="F56" i="3"/>
  <c r="D31" i="9"/>
  <c r="W33" i="3" s="1"/>
  <c r="C54" i="9"/>
  <c r="V33" i="3"/>
  <c r="D53" i="5"/>
  <c r="G55" i="3" s="1"/>
  <c r="F55" i="3"/>
  <c r="E56" i="8"/>
  <c r="F51" i="8"/>
  <c r="U53" i="3" s="1"/>
  <c r="T53" i="3"/>
  <c r="D85" i="4"/>
  <c r="C87" i="3" s="1"/>
  <c r="B87" i="3"/>
  <c r="D24" i="2" s="1"/>
  <c r="D24" i="10"/>
  <c r="AA26" i="3" s="1"/>
  <c r="C53" i="10"/>
  <c r="Z26" i="3"/>
  <c r="F41" i="9"/>
  <c r="Y43" i="3" s="1"/>
  <c r="X43" i="3"/>
  <c r="F41" i="7"/>
  <c r="Q43" i="3" s="1"/>
  <c r="P43" i="3"/>
  <c r="F41" i="6"/>
  <c r="M43" i="3" s="1"/>
  <c r="L43" i="3"/>
  <c r="D49" i="5"/>
  <c r="G51" i="3" s="1"/>
  <c r="F51" i="3"/>
  <c r="E56" i="7"/>
  <c r="F51" i="7"/>
  <c r="Q53" i="3" s="1"/>
  <c r="P53" i="3"/>
  <c r="D39" i="8"/>
  <c r="S41" i="3" s="1"/>
  <c r="C55" i="8"/>
  <c r="R41" i="3"/>
  <c r="L6" i="2" s="1"/>
  <c r="F41" i="8"/>
  <c r="U43" i="3" s="1"/>
  <c r="T43" i="3"/>
  <c r="D39" i="5"/>
  <c r="G41" i="3" s="1"/>
  <c r="C55" i="5"/>
  <c r="F41" i="3"/>
  <c r="F6" i="2" s="1"/>
  <c r="D114" i="8"/>
  <c r="S116" i="3" s="1"/>
  <c r="R116" i="3"/>
  <c r="C53" i="7"/>
  <c r="D24" i="7"/>
  <c r="O26" i="3" s="1"/>
  <c r="N26" i="3"/>
  <c r="C52" i="5"/>
  <c r="C41" i="5"/>
  <c r="D9" i="5" s="1"/>
  <c r="G11" i="3" s="1"/>
  <c r="D19" i="5"/>
  <c r="G21" i="3" s="1"/>
  <c r="F21" i="3"/>
  <c r="F14" i="2" s="1"/>
  <c r="D49" i="4"/>
  <c r="C51" i="3" s="1"/>
  <c r="B51" i="3"/>
  <c r="C51" i="5"/>
  <c r="F13" i="3"/>
  <c r="F17" i="2" s="1"/>
  <c r="C53" i="4"/>
  <c r="D24" i="4"/>
  <c r="C26" i="3" s="1"/>
  <c r="B26" i="3"/>
  <c r="D105" i="4"/>
  <c r="C107" i="3" s="1"/>
  <c r="B107" i="3"/>
  <c r="D25" i="2" s="1"/>
  <c r="C52" i="8"/>
  <c r="C41" i="8"/>
  <c r="R21" i="3"/>
  <c r="R53" i="3"/>
  <c r="D78" i="4"/>
  <c r="C80" i="3" s="1"/>
  <c r="B80" i="3"/>
  <c r="D23" i="2" s="1"/>
  <c r="C107" i="7"/>
  <c r="D67" i="7"/>
  <c r="O69" i="3" s="1"/>
  <c r="N69" i="3"/>
  <c r="J22" i="2" s="1"/>
  <c r="J26" i="2" s="1"/>
  <c r="C107" i="8"/>
  <c r="D67" i="8"/>
  <c r="S69" i="3" s="1"/>
  <c r="R69" i="3"/>
  <c r="L22" i="2" s="1"/>
  <c r="D39" i="7"/>
  <c r="O41" i="3" s="1"/>
  <c r="C55" i="7"/>
  <c r="N41" i="3"/>
  <c r="J6" i="2" s="1"/>
  <c r="F41" i="5"/>
  <c r="I43" i="3" s="1"/>
  <c r="H43" i="3"/>
  <c r="C52" i="9"/>
  <c r="D19" i="9"/>
  <c r="W21" i="3" s="1"/>
  <c r="C41" i="9"/>
  <c r="D17" i="9" s="1"/>
  <c r="W19" i="3" s="1"/>
  <c r="V21" i="3"/>
  <c r="N14" i="2" s="1"/>
  <c r="F41" i="10"/>
  <c r="AC43" i="3" s="1"/>
  <c r="AB43" i="3"/>
  <c r="D31" i="8"/>
  <c r="S33" i="3" s="1"/>
  <c r="C54" i="8"/>
  <c r="R33" i="3"/>
  <c r="D11" i="6"/>
  <c r="K13" i="3" s="1"/>
  <c r="C51" i="6"/>
  <c r="J13" i="3"/>
  <c r="H17" i="2" s="1"/>
  <c r="F41" i="4"/>
  <c r="E43" i="3" s="1"/>
  <c r="D43" i="3"/>
  <c r="D31" i="10"/>
  <c r="AA33" i="3" s="1"/>
  <c r="C54" i="10"/>
  <c r="Z33" i="3"/>
  <c r="D49" i="10"/>
  <c r="AA51" i="3" s="1"/>
  <c r="Z51" i="3"/>
  <c r="D49" i="6"/>
  <c r="K51" i="3" s="1"/>
  <c r="J51" i="3"/>
  <c r="C52" i="7"/>
  <c r="C41" i="7"/>
  <c r="D19" i="7"/>
  <c r="O21" i="3" s="1"/>
  <c r="N21" i="3"/>
  <c r="J14" i="2" s="1"/>
  <c r="C107" i="6"/>
  <c r="D67" i="6"/>
  <c r="K69" i="3" s="1"/>
  <c r="J69" i="3"/>
  <c r="H22" i="2" s="1"/>
  <c r="C55" i="4"/>
  <c r="B41" i="3"/>
  <c r="D6" i="2" s="1"/>
  <c r="Z80" i="3"/>
  <c r="P23" i="2" s="1"/>
  <c r="P26" i="2" s="1"/>
  <c r="C107" i="10"/>
  <c r="C52" i="10"/>
  <c r="C41" i="10"/>
  <c r="D78" i="10" s="1"/>
  <c r="AA80" i="3" s="1"/>
  <c r="D19" i="10"/>
  <c r="AA21" i="3" s="1"/>
  <c r="Z21" i="3"/>
  <c r="D105" i="5"/>
  <c r="G107" i="3" s="1"/>
  <c r="F107" i="3"/>
  <c r="F25" i="2" s="1"/>
  <c r="E56" i="10"/>
  <c r="F51" i="10"/>
  <c r="AC53" i="3" s="1"/>
  <c r="AB53" i="3"/>
  <c r="F52" i="10"/>
  <c r="AC54" i="3" s="1"/>
  <c r="AB54" i="3"/>
  <c r="F107" i="10"/>
  <c r="AC109" i="3" s="1"/>
  <c r="AB109" i="3"/>
  <c r="C55" i="10"/>
  <c r="Z41" i="3"/>
  <c r="P6" i="2" s="1"/>
  <c r="D39" i="6"/>
  <c r="K41" i="3" s="1"/>
  <c r="C55" i="6"/>
  <c r="J41" i="3"/>
  <c r="H6" i="2" s="1"/>
  <c r="D114" i="10"/>
  <c r="AA116" i="3" s="1"/>
  <c r="Z116" i="3"/>
  <c r="F107" i="6"/>
  <c r="M109" i="3" s="1"/>
  <c r="L109" i="3"/>
  <c r="D114" i="9"/>
  <c r="W116" i="3" s="1"/>
  <c r="V116" i="3"/>
  <c r="D67" i="4"/>
  <c r="C69" i="3" s="1"/>
  <c r="C107" i="4"/>
  <c r="B69" i="3"/>
  <c r="D22" i="2" s="1"/>
  <c r="D105" i="9"/>
  <c r="W107" i="3" s="1"/>
  <c r="V107" i="3"/>
  <c r="N25" i="2" s="1"/>
  <c r="D105" i="8"/>
  <c r="S107" i="3" s="1"/>
  <c r="R107" i="3"/>
  <c r="L25" i="2" s="1"/>
  <c r="B13" i="3"/>
  <c r="D17" i="2" s="1"/>
  <c r="C53" i="8"/>
  <c r="D24" i="8"/>
  <c r="S26" i="3" s="1"/>
  <c r="R26" i="3"/>
  <c r="F52" i="5"/>
  <c r="I54" i="3" s="1"/>
  <c r="H54" i="3"/>
  <c r="D31" i="7"/>
  <c r="O33" i="3" s="1"/>
  <c r="C54" i="7"/>
  <c r="N33" i="3"/>
  <c r="D78" i="8"/>
  <c r="S80" i="3" s="1"/>
  <c r="R80" i="3"/>
  <c r="L23" i="2" s="1"/>
  <c r="F26" i="2" l="1"/>
  <c r="L26" i="2"/>
  <c r="C56" i="10"/>
  <c r="D39" i="10"/>
  <c r="AA41" i="3" s="1"/>
  <c r="D37" i="10"/>
  <c r="AA39" i="3" s="1"/>
  <c r="D77" i="10"/>
  <c r="AA79" i="3" s="1"/>
  <c r="D17" i="8"/>
  <c r="S19" i="3" s="1"/>
  <c r="D10" i="8"/>
  <c r="S12" i="3" s="1"/>
  <c r="D11" i="8"/>
  <c r="S13" i="3" s="1"/>
  <c r="D51" i="8"/>
  <c r="S53" i="3" s="1"/>
  <c r="D16" i="7"/>
  <c r="O18" i="3" s="1"/>
  <c r="D28" i="7"/>
  <c r="O30" i="3" s="1"/>
  <c r="D41" i="4"/>
  <c r="C43" i="3" s="1"/>
  <c r="D37" i="4"/>
  <c r="C39" i="3" s="1"/>
  <c r="D39" i="4"/>
  <c r="C41" i="3" s="1"/>
  <c r="D14" i="2"/>
  <c r="D11" i="4"/>
  <c r="C13" i="3" s="1"/>
  <c r="D8" i="4"/>
  <c r="C10" i="3" s="1"/>
  <c r="B43" i="3"/>
  <c r="D16" i="4"/>
  <c r="C18" i="3" s="1"/>
  <c r="D34" i="4"/>
  <c r="C36" i="3" s="1"/>
  <c r="D10" i="10"/>
  <c r="AA12" i="3" s="1"/>
  <c r="D11" i="10"/>
  <c r="AA13" i="3" s="1"/>
  <c r="C56" i="9"/>
  <c r="D56" i="9" s="1"/>
  <c r="W58" i="3" s="1"/>
  <c r="D46" i="9"/>
  <c r="W48" i="3" s="1"/>
  <c r="D28" i="9"/>
  <c r="W30" i="3" s="1"/>
  <c r="D49" i="9"/>
  <c r="W51" i="3" s="1"/>
  <c r="D19" i="8"/>
  <c r="S21" i="3" s="1"/>
  <c r="D52" i="4"/>
  <c r="C54" i="3" s="1"/>
  <c r="B54" i="3"/>
  <c r="B56" i="3"/>
  <c r="D54" i="4"/>
  <c r="C56" i="3" s="1"/>
  <c r="D11" i="5"/>
  <c r="G13" i="3" s="1"/>
  <c r="C109" i="10"/>
  <c r="D56" i="10"/>
  <c r="AA58" i="3" s="1"/>
  <c r="Z58" i="3"/>
  <c r="D7" i="2"/>
  <c r="D10" i="2" s="1"/>
  <c r="D11" i="2" s="1"/>
  <c r="D32" i="2"/>
  <c r="D41" i="9"/>
  <c r="W43" i="3" s="1"/>
  <c r="V43" i="3"/>
  <c r="L11" i="2"/>
  <c r="L44" i="2"/>
  <c r="J32" i="2"/>
  <c r="J7" i="2"/>
  <c r="D54" i="10"/>
  <c r="AA56" i="3" s="1"/>
  <c r="Z56" i="3"/>
  <c r="D54" i="6"/>
  <c r="K56" i="3" s="1"/>
  <c r="J56" i="3"/>
  <c r="D53" i="8"/>
  <c r="S55" i="3" s="1"/>
  <c r="R55" i="3"/>
  <c r="D44" i="2"/>
  <c r="D52" i="9"/>
  <c r="W54" i="3" s="1"/>
  <c r="V54" i="3"/>
  <c r="F56" i="9"/>
  <c r="Y58" i="3" s="1"/>
  <c r="E109" i="9"/>
  <c r="X58" i="3"/>
  <c r="E109" i="5"/>
  <c r="F56" i="5"/>
  <c r="I58" i="3" s="1"/>
  <c r="H58" i="3"/>
  <c r="D107" i="10"/>
  <c r="AA109" i="3" s="1"/>
  <c r="Z109" i="3"/>
  <c r="C109" i="9"/>
  <c r="V58" i="3"/>
  <c r="V55" i="3"/>
  <c r="D53" i="9"/>
  <c r="W55" i="3" s="1"/>
  <c r="F11" i="2"/>
  <c r="F44" i="2"/>
  <c r="F57" i="3"/>
  <c r="D55" i="5"/>
  <c r="G57" i="3" s="1"/>
  <c r="L32" i="2"/>
  <c r="L7" i="2"/>
  <c r="L10" i="2" s="1"/>
  <c r="D107" i="9"/>
  <c r="W109" i="3" s="1"/>
  <c r="V109" i="3"/>
  <c r="H14" i="2"/>
  <c r="D55" i="10"/>
  <c r="AA57" i="3" s="1"/>
  <c r="Z57" i="3"/>
  <c r="D107" i="6"/>
  <c r="K109" i="3" s="1"/>
  <c r="J109" i="3"/>
  <c r="D107" i="8"/>
  <c r="S109" i="3" s="1"/>
  <c r="R109" i="3"/>
  <c r="D107" i="4"/>
  <c r="C109" i="3" s="1"/>
  <c r="B109" i="3"/>
  <c r="P14" i="2"/>
  <c r="D52" i="7"/>
  <c r="O54" i="3" s="1"/>
  <c r="N54" i="3"/>
  <c r="L14" i="2"/>
  <c r="D41" i="5"/>
  <c r="G43" i="3" s="1"/>
  <c r="F43" i="3"/>
  <c r="D55" i="6"/>
  <c r="K57" i="3" s="1"/>
  <c r="J57" i="3"/>
  <c r="D55" i="4"/>
  <c r="C57" i="3" s="1"/>
  <c r="B57" i="3"/>
  <c r="H7" i="2"/>
  <c r="H10" i="2" s="1"/>
  <c r="H19" i="2" s="1"/>
  <c r="H28" i="2" s="1"/>
  <c r="H32" i="2"/>
  <c r="D52" i="5"/>
  <c r="G54" i="3" s="1"/>
  <c r="F54" i="3"/>
  <c r="F56" i="7"/>
  <c r="Q58" i="3" s="1"/>
  <c r="P58" i="3"/>
  <c r="E109" i="7"/>
  <c r="F56" i="8"/>
  <c r="U58" i="3" s="1"/>
  <c r="E109" i="8"/>
  <c r="T58" i="3"/>
  <c r="E116" i="4"/>
  <c r="F109" i="4"/>
  <c r="E111" i="3" s="1"/>
  <c r="D111" i="3"/>
  <c r="C56" i="7"/>
  <c r="D51" i="7"/>
  <c r="O53" i="3" s="1"/>
  <c r="N53" i="3"/>
  <c r="N26" i="2"/>
  <c r="D53" i="7"/>
  <c r="O55" i="3" s="1"/>
  <c r="N55" i="3"/>
  <c r="F56" i="10"/>
  <c r="AC58" i="3" s="1"/>
  <c r="E109" i="10"/>
  <c r="AB58" i="3"/>
  <c r="D55" i="8"/>
  <c r="S57" i="3" s="1"/>
  <c r="R57" i="3"/>
  <c r="C56" i="8"/>
  <c r="D54" i="8"/>
  <c r="S56" i="3" s="1"/>
  <c r="R56" i="3"/>
  <c r="B55" i="3"/>
  <c r="D53" i="4"/>
  <c r="C55" i="3" s="1"/>
  <c r="D41" i="10"/>
  <c r="AA43" i="3" s="1"/>
  <c r="Z43" i="3"/>
  <c r="H26" i="2"/>
  <c r="J10" i="2"/>
  <c r="J19" i="2" s="1"/>
  <c r="J28" i="2" s="1"/>
  <c r="J11" i="2"/>
  <c r="J44" i="2"/>
  <c r="D107" i="7"/>
  <c r="O109" i="3" s="1"/>
  <c r="N109" i="3"/>
  <c r="D41" i="8"/>
  <c r="S43" i="3" s="1"/>
  <c r="R43" i="3"/>
  <c r="C56" i="5"/>
  <c r="D51" i="5"/>
  <c r="G53" i="3" s="1"/>
  <c r="F53" i="3"/>
  <c r="F7" i="2"/>
  <c r="F10" i="2" s="1"/>
  <c r="F19" i="2" s="1"/>
  <c r="F28" i="2" s="1"/>
  <c r="F32" i="2"/>
  <c r="N44" i="2"/>
  <c r="N11" i="2"/>
  <c r="N32" i="2"/>
  <c r="N7" i="2"/>
  <c r="N10" i="2" s="1"/>
  <c r="N19" i="2" s="1"/>
  <c r="D41" i="6"/>
  <c r="K43" i="3" s="1"/>
  <c r="J43" i="3"/>
  <c r="F56" i="6"/>
  <c r="M58" i="3" s="1"/>
  <c r="E109" i="6"/>
  <c r="L58" i="3"/>
  <c r="D54" i="9"/>
  <c r="W56" i="3" s="1"/>
  <c r="V56" i="3"/>
  <c r="D26" i="2"/>
  <c r="D41" i="7"/>
  <c r="O43" i="3" s="1"/>
  <c r="N43" i="3"/>
  <c r="H11" i="2"/>
  <c r="H44" i="2"/>
  <c r="D54" i="7"/>
  <c r="O56" i="3" s="1"/>
  <c r="N56" i="3"/>
  <c r="C56" i="4"/>
  <c r="D56" i="4" s="1"/>
  <c r="D51" i="4"/>
  <c r="C53" i="3" s="1"/>
  <c r="B53" i="3"/>
  <c r="P44" i="2"/>
  <c r="P11" i="2"/>
  <c r="D52" i="10"/>
  <c r="AA54" i="3" s="1"/>
  <c r="Z54" i="3"/>
  <c r="P32" i="2"/>
  <c r="P7" i="2"/>
  <c r="P10" i="2" s="1"/>
  <c r="C56" i="6"/>
  <c r="D51" i="6"/>
  <c r="K53" i="3" s="1"/>
  <c r="J53" i="3"/>
  <c r="D55" i="7"/>
  <c r="O57" i="3" s="1"/>
  <c r="N57" i="3"/>
  <c r="D52" i="8"/>
  <c r="S54" i="3" s="1"/>
  <c r="R54" i="3"/>
  <c r="D53" i="10"/>
  <c r="AA55" i="3" s="1"/>
  <c r="Z55" i="3"/>
  <c r="D55" i="9"/>
  <c r="W57" i="3" s="1"/>
  <c r="V57" i="3"/>
  <c r="D52" i="6"/>
  <c r="K54" i="3" s="1"/>
  <c r="J54" i="3"/>
  <c r="N28" i="2" l="1"/>
  <c r="D19" i="2"/>
  <c r="D28" i="2" s="1"/>
  <c r="C109" i="6"/>
  <c r="D56" i="6"/>
  <c r="K58" i="3" s="1"/>
  <c r="J58" i="3"/>
  <c r="J47" i="2"/>
  <c r="E116" i="10"/>
  <c r="F109" i="10"/>
  <c r="AC111" i="3" s="1"/>
  <c r="AB111" i="3"/>
  <c r="C109" i="7"/>
  <c r="D56" i="7"/>
  <c r="O58" i="3" s="1"/>
  <c r="N58" i="3"/>
  <c r="P19" i="2"/>
  <c r="P28" i="2" s="1"/>
  <c r="C116" i="9"/>
  <c r="D109" i="9"/>
  <c r="W111" i="3" s="1"/>
  <c r="V111" i="3"/>
  <c r="F47" i="2"/>
  <c r="P41" i="2"/>
  <c r="P40" i="2"/>
  <c r="P39" i="2"/>
  <c r="P36" i="2"/>
  <c r="P45" i="2" s="1"/>
  <c r="P46" i="2" s="1"/>
  <c r="B58" i="3"/>
  <c r="C58" i="3"/>
  <c r="C109" i="4"/>
  <c r="N40" i="2"/>
  <c r="N41" i="2"/>
  <c r="N36" i="2"/>
  <c r="N45" i="2" s="1"/>
  <c r="N46" i="2" s="1"/>
  <c r="N39" i="2"/>
  <c r="D56" i="5"/>
  <c r="G58" i="3" s="1"/>
  <c r="C109" i="5"/>
  <c r="F58" i="3"/>
  <c r="E119" i="4"/>
  <c r="F116" i="4"/>
  <c r="D118" i="3"/>
  <c r="D36" i="2"/>
  <c r="D45" i="2" s="1"/>
  <c r="D46" i="2" s="1"/>
  <c r="D47" i="2" s="1"/>
  <c r="D39" i="2"/>
  <c r="D41" i="2"/>
  <c r="D40" i="2"/>
  <c r="C109" i="8"/>
  <c r="R58" i="3"/>
  <c r="D56" i="8"/>
  <c r="S58" i="3" s="1"/>
  <c r="H47" i="2"/>
  <c r="E116" i="8"/>
  <c r="F109" i="8"/>
  <c r="U111" i="3" s="1"/>
  <c r="T111" i="3"/>
  <c r="H39" i="2"/>
  <c r="H36" i="2"/>
  <c r="H45" i="2" s="1"/>
  <c r="H46" i="2" s="1"/>
  <c r="H40" i="2"/>
  <c r="H41" i="2"/>
  <c r="L19" i="2"/>
  <c r="L28" i="2" s="1"/>
  <c r="F109" i="5"/>
  <c r="I111" i="3" s="1"/>
  <c r="E116" i="5"/>
  <c r="H111" i="3"/>
  <c r="J36" i="2"/>
  <c r="J45" i="2" s="1"/>
  <c r="J46" i="2" s="1"/>
  <c r="J41" i="2"/>
  <c r="J39" i="2"/>
  <c r="J40" i="2"/>
  <c r="N47" i="2"/>
  <c r="L39" i="2"/>
  <c r="L41" i="2"/>
  <c r="L40" i="2"/>
  <c r="L36" i="2"/>
  <c r="L45" i="2" s="1"/>
  <c r="L46" i="2" s="1"/>
  <c r="E116" i="6"/>
  <c r="F109" i="6"/>
  <c r="M111" i="3" s="1"/>
  <c r="L111" i="3"/>
  <c r="P47" i="2"/>
  <c r="F36" i="2"/>
  <c r="F45" i="2" s="1"/>
  <c r="F46" i="2" s="1"/>
  <c r="F39" i="2"/>
  <c r="F40" i="2"/>
  <c r="F41" i="2"/>
  <c r="E116" i="7"/>
  <c r="F109" i="7"/>
  <c r="Q111" i="3" s="1"/>
  <c r="P111" i="3"/>
  <c r="F109" i="9"/>
  <c r="Y111" i="3" s="1"/>
  <c r="X111" i="3"/>
  <c r="E116" i="9"/>
  <c r="L47" i="2"/>
  <c r="C116" i="10"/>
  <c r="D109" i="10"/>
  <c r="AA111" i="3" s="1"/>
  <c r="Z111" i="3"/>
  <c r="F119" i="4" l="1"/>
  <c r="E121" i="3" s="1"/>
  <c r="D121" i="3"/>
  <c r="B111" i="3"/>
  <c r="C116" i="4"/>
  <c r="D109" i="4"/>
  <c r="C111" i="3" s="1"/>
  <c r="E119" i="5"/>
  <c r="F116" i="5"/>
  <c r="I118" i="3" s="1"/>
  <c r="H118" i="3"/>
  <c r="E119" i="8"/>
  <c r="T118" i="3"/>
  <c r="F116" i="8"/>
  <c r="U118" i="3" s="1"/>
  <c r="D109" i="5"/>
  <c r="G111" i="3" s="1"/>
  <c r="C116" i="5"/>
  <c r="F111" i="3"/>
  <c r="E119" i="10"/>
  <c r="AB118" i="3"/>
  <c r="F116" i="10"/>
  <c r="AC118" i="3" s="1"/>
  <c r="D116" i="9"/>
  <c r="W118" i="3" s="1"/>
  <c r="V118" i="3"/>
  <c r="C119" i="9"/>
  <c r="C119" i="10"/>
  <c r="D116" i="10"/>
  <c r="AA118" i="3" s="1"/>
  <c r="Z118" i="3"/>
  <c r="E119" i="7"/>
  <c r="F116" i="7"/>
  <c r="Q118" i="3" s="1"/>
  <c r="P118" i="3"/>
  <c r="E119" i="6"/>
  <c r="F116" i="6"/>
  <c r="M118" i="3" s="1"/>
  <c r="L118" i="3"/>
  <c r="E119" i="9"/>
  <c r="F116" i="9"/>
  <c r="Y118" i="3" s="1"/>
  <c r="X118" i="3"/>
  <c r="C116" i="8"/>
  <c r="R111" i="3"/>
  <c r="D109" i="8"/>
  <c r="S111" i="3" s="1"/>
  <c r="E118" i="3"/>
  <c r="E115" i="3"/>
  <c r="C116" i="7"/>
  <c r="D109" i="7"/>
  <c r="O111" i="3" s="1"/>
  <c r="N111" i="3"/>
  <c r="D109" i="6"/>
  <c r="K111" i="3" s="1"/>
  <c r="C116" i="6"/>
  <c r="J111" i="3"/>
  <c r="AB121" i="3" l="1"/>
  <c r="F119" i="10"/>
  <c r="AC121" i="3" s="1"/>
  <c r="C119" i="7"/>
  <c r="D116" i="7"/>
  <c r="O118" i="3" s="1"/>
  <c r="N118" i="3"/>
  <c r="F119" i="9"/>
  <c r="Y121" i="3" s="1"/>
  <c r="X121" i="3"/>
  <c r="F119" i="5"/>
  <c r="I121" i="3" s="1"/>
  <c r="H121" i="3"/>
  <c r="P121" i="3"/>
  <c r="F119" i="7"/>
  <c r="Q121" i="3" s="1"/>
  <c r="D119" i="9"/>
  <c r="W121" i="3" s="1"/>
  <c r="V121" i="3"/>
  <c r="C119" i="4"/>
  <c r="D116" i="4"/>
  <c r="C118" i="3" s="1"/>
  <c r="B118" i="3"/>
  <c r="C119" i="5"/>
  <c r="D116" i="5"/>
  <c r="G118" i="3" s="1"/>
  <c r="F118" i="3"/>
  <c r="C119" i="6"/>
  <c r="D116" i="6"/>
  <c r="K118" i="3" s="1"/>
  <c r="J118" i="3"/>
  <c r="D119" i="10"/>
  <c r="AA121" i="3" s="1"/>
  <c r="Z121" i="3"/>
  <c r="F119" i="6"/>
  <c r="M121" i="3" s="1"/>
  <c r="L121" i="3"/>
  <c r="C119" i="8"/>
  <c r="D116" i="8"/>
  <c r="S118" i="3" s="1"/>
  <c r="R118" i="3"/>
  <c r="F119" i="8"/>
  <c r="U121" i="3" s="1"/>
  <c r="T121" i="3"/>
  <c r="D119" i="7" l="1"/>
  <c r="O121" i="3" s="1"/>
  <c r="N121" i="3"/>
  <c r="D119" i="4"/>
  <c r="C121" i="3" s="1"/>
  <c r="B121" i="3"/>
  <c r="D119" i="6"/>
  <c r="K121" i="3" s="1"/>
  <c r="J121" i="3"/>
  <c r="R121" i="3"/>
  <c r="D119" i="8"/>
  <c r="S121" i="3" s="1"/>
  <c r="D119" i="5"/>
  <c r="G121" i="3" s="1"/>
  <c r="F1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A74" authorId="0" shapeId="0" xr:uid="{00000000-0006-0000-02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A90" authorId="0" shapeId="0" xr:uid="{00000000-0006-0000-02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3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B88" authorId="0" shapeId="0" xr:uid="{00000000-0006-0000-03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4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B88" authorId="0" shapeId="0" xr:uid="{00000000-0006-0000-0400-000002000000}">
      <text>
        <r>
          <rPr>
            <sz val="11"/>
            <color rgb="FF000000"/>
            <rFont val="Helvetica Neue"/>
            <family val="2"/>
          </rPr>
          <t xml:space="preserve">Hay Christiaens:
</t>
        </r>
        <r>
          <rPr>
            <sz val="11"/>
            <color rgb="FF000000"/>
            <rFont val="Helvetica Neue"/>
            <family val="2"/>
          </rPr>
          <t xml:space="preserve">auto,
</t>
        </r>
        <r>
          <rPr>
            <sz val="11"/>
            <color rgb="FF000000"/>
            <rFont val="Helvetica Neue"/>
            <family val="2"/>
          </rPr>
          <t>apparatuur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5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B88" authorId="0" shapeId="0" xr:uid="{00000000-0006-0000-05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600-000001000000}">
      <text>
        <r>
          <rPr>
            <sz val="11"/>
            <color rgb="FF000000"/>
            <rFont val="Helvetica Neue"/>
            <family val="2"/>
          </rPr>
          <t xml:space="preserve">Hay Christiaens:
</t>
        </r>
        <r>
          <rPr>
            <sz val="11"/>
            <color rgb="FF000000"/>
            <rFont val="Helvetica Neue"/>
            <family val="2"/>
          </rPr>
          <t xml:space="preserve">Waterschap
</t>
        </r>
        <r>
          <rPr>
            <sz val="11"/>
            <color rgb="FF000000"/>
            <rFont val="Helvetica Neue"/>
            <family val="2"/>
          </rPr>
          <t xml:space="preserve">Zuiveringschap
</t>
        </r>
        <r>
          <rPr>
            <sz val="11"/>
            <color rgb="FF000000"/>
            <rFont val="Helvetica Neue"/>
            <family val="2"/>
          </rPr>
          <t xml:space="preserve">Onroerengoed belasting
</t>
        </r>
        <r>
          <rPr>
            <sz val="11"/>
            <color rgb="FF000000"/>
            <rFont val="Helvetica Neue"/>
            <family val="2"/>
          </rPr>
          <t xml:space="preserve">Rioolbelasting
</t>
        </r>
        <r>
          <rPr>
            <sz val="11"/>
            <color rgb="FF000000"/>
            <rFont val="Helvetica Neue"/>
            <family val="2"/>
          </rPr>
          <t>Afvalstoffenheffing???</t>
        </r>
      </text>
    </comment>
    <comment ref="B88" authorId="0" shapeId="0" xr:uid="{00000000-0006-0000-06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7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B88" authorId="0" shapeId="0" xr:uid="{00000000-0006-0000-07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8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B88" authorId="0" shapeId="0" xr:uid="{00000000-0006-0000-08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 Christiaens</author>
  </authors>
  <commentList>
    <comment ref="B72" authorId="0" shapeId="0" xr:uid="{00000000-0006-0000-0900-000001000000}">
      <text>
        <r>
          <rPr>
            <sz val="11"/>
            <color indexed="8"/>
            <rFont val="Helvetica Neue"/>
            <family val="2"/>
          </rPr>
          <t>Hay Christiaens:
Waterschap
Zuiveringschap
Onroerengoed belasting
Rioolbelasting
Afvalstoffenheffing???</t>
        </r>
      </text>
    </comment>
    <comment ref="B88" authorId="0" shapeId="0" xr:uid="{00000000-0006-0000-0900-000002000000}">
      <text>
        <r>
          <rPr>
            <sz val="11"/>
            <color indexed="8"/>
            <rFont val="Helvetica Neue"/>
            <family val="2"/>
          </rPr>
          <t>Hay Christiaens:
auto,
apparatuur</t>
        </r>
      </text>
    </comment>
  </commentList>
</comments>
</file>

<file path=xl/sharedStrings.xml><?xml version="1.0" encoding="utf-8"?>
<sst xmlns="http://schemas.openxmlformats.org/spreadsheetml/2006/main" count="1219" uniqueCount="194">
  <si>
    <t>Exploitatierapportage</t>
  </si>
  <si>
    <t>Toelichting:</t>
  </si>
  <si>
    <t xml:space="preserve">Stichtingsnaam of naam gemeenschapshuis:  </t>
  </si>
  <si>
    <t>Stichtingsnaam…</t>
  </si>
  <si>
    <t xml:space="preserve">Naam van diegene die het invult:  </t>
  </si>
  <si>
    <t>Naam…</t>
  </si>
  <si>
    <t xml:space="preserve">Telefoonnummer:  </t>
  </si>
  <si>
    <t>06-12345678…</t>
  </si>
  <si>
    <t xml:space="preserve">Inkooppercentage van de omzet in %:  </t>
  </si>
  <si>
    <t xml:space="preserve"> (meestal een percentage tussen 30% en 33%)</t>
  </si>
  <si>
    <t xml:space="preserve">Voor opmerkingen, eventuele toelichting of hulp mail naar:  </t>
  </si>
  <si>
    <r>
      <rPr>
        <u/>
        <sz val="11"/>
        <color indexed="12"/>
        <rFont val="Calibri"/>
        <family val="2"/>
      </rPr>
      <t xml:space="preserve">h.christiaens@vkkl.nl </t>
    </r>
  </si>
  <si>
    <t>Ruimte voor opmerkingen, aantekeningen:</t>
  </si>
  <si>
    <t>Beknopte samenvatting en theoretische omzetberekening</t>
  </si>
  <si>
    <t>OMZET</t>
  </si>
  <si>
    <t>Omzet horeca</t>
  </si>
  <si>
    <t>Af: inkopen</t>
  </si>
  <si>
    <t>Voorraad mutaties</t>
  </si>
  <si>
    <t>Bruto winst Horeca</t>
  </si>
  <si>
    <t>Bruto winst in %</t>
  </si>
  <si>
    <t>OVERIGE OPBRENGSTEN</t>
  </si>
  <si>
    <t>Overige opbrengst</t>
  </si>
  <si>
    <t>HUUROPBRENGSTEN</t>
  </si>
  <si>
    <t>Huuropbrengst</t>
  </si>
  <si>
    <t>TOTALE OPBRENGST</t>
  </si>
  <si>
    <t>KOSTEN</t>
  </si>
  <si>
    <t>Personeelskosten</t>
  </si>
  <si>
    <t>Huisvestingskosten</t>
  </si>
  <si>
    <t>Kantoorkosten</t>
  </si>
  <si>
    <t>Overige kosten</t>
  </si>
  <si>
    <t>TOTALE KOSTEN</t>
  </si>
  <si>
    <t>OPERATIONEEL EXPLOITATIE RESULTAAT</t>
  </si>
  <si>
    <t>Theoretische omzet berekening</t>
  </si>
  <si>
    <t>Inkooppercentage van de omzet</t>
  </si>
  <si>
    <t>Omzet volgens inkopen</t>
  </si>
  <si>
    <t>Kortingen</t>
  </si>
  <si>
    <t>Gratis consumpties</t>
  </si>
  <si>
    <t>Verlies bederf</t>
  </si>
  <si>
    <t>Theoretische omzet</t>
  </si>
  <si>
    <t>Percentage van de omzet</t>
  </si>
  <si>
    <t>Verlies bederf etc.</t>
  </si>
  <si>
    <t>Afwijking werkelijke- met theoretische omzet</t>
  </si>
  <si>
    <t>Werkelijke omzet</t>
  </si>
  <si>
    <t>Verschil</t>
  </si>
  <si>
    <t>Verschil in %</t>
  </si>
  <si>
    <t>Liquiditeit</t>
  </si>
  <si>
    <t>Kassaldo</t>
  </si>
  <si>
    <t>Banken</t>
  </si>
  <si>
    <t>Kruisposten</t>
  </si>
  <si>
    <t>Totaal liquide middelen</t>
  </si>
  <si>
    <t>Debiteuren</t>
  </si>
  <si>
    <t>Crediteueren</t>
  </si>
  <si>
    <t>Eigen vermogen</t>
  </si>
  <si>
    <t>Schulden</t>
  </si>
  <si>
    <t>Lening</t>
  </si>
  <si>
    <t>Hypotheek</t>
  </si>
  <si>
    <t>…..</t>
  </si>
  <si>
    <t>Totaal aan schulden</t>
  </si>
  <si>
    <t>Stichting</t>
  </si>
  <si>
    <t>MANGEMENTRAPPORTAGE</t>
  </si>
  <si>
    <t>exploitatie versus begroting</t>
  </si>
  <si>
    <t>(Let op: alle kolommen vullen zich vanzelf)</t>
  </si>
  <si>
    <t>TOTAAL</t>
  </si>
  <si>
    <t>Realisatie</t>
  </si>
  <si>
    <t>% omzet</t>
  </si>
  <si>
    <t>Begroting</t>
  </si>
  <si>
    <t xml:space="preserve">Totaal prognose </t>
  </si>
  <si>
    <t>Basis begroting</t>
  </si>
  <si>
    <t>OMZET HUUR</t>
  </si>
  <si>
    <t>Omzet huur vaste gebruikers</t>
  </si>
  <si>
    <t>Omzet huur incidentele gebruikers</t>
  </si>
  <si>
    <t>Omzet huur……</t>
  </si>
  <si>
    <t>TOTAAL OMZET HUUR</t>
  </si>
  <si>
    <t>Subsidie</t>
  </si>
  <si>
    <t xml:space="preserve">Bijzondere (tijdelijke) subsidie </t>
  </si>
  <si>
    <t>Bijzondere fin.ondersteuning</t>
  </si>
  <si>
    <t>TOGS</t>
  </si>
  <si>
    <t>TOTAAL SUBSIDIE</t>
  </si>
  <si>
    <t>Omzet bijzondere activiteiten</t>
  </si>
  <si>
    <t>Omzet (speciale) projecten</t>
  </si>
  <si>
    <t>TOTAAL ACTIVITEITEN/PROJECTEN</t>
  </si>
  <si>
    <t>Omzet Oranjefonds</t>
  </si>
  <si>
    <t>Omzet VSB</t>
  </si>
  <si>
    <t>Omzet regionaal</t>
  </si>
  <si>
    <t>…….</t>
  </si>
  <si>
    <t>TOTAAL FONDSEN</t>
  </si>
  <si>
    <t>Omzet bar hoog tarief</t>
  </si>
  <si>
    <t>Omzet bar laag tarief</t>
  </si>
  <si>
    <t>Omzet verkopen food</t>
  </si>
  <si>
    <t>Omzet overig</t>
  </si>
  <si>
    <t>Omzet …….</t>
  </si>
  <si>
    <t>TOTAAL OMZET BAR</t>
  </si>
  <si>
    <t>TOTAAL OMZET/OPBRENSTEN</t>
  </si>
  <si>
    <t>Inkoop bar hoog</t>
  </si>
  <si>
    <t>Inkoop bar laag</t>
  </si>
  <si>
    <t>Inkoop food</t>
  </si>
  <si>
    <t>Inkoop overig</t>
  </si>
  <si>
    <t>Inkoop …….</t>
  </si>
  <si>
    <t>TOTAAL INKOOP</t>
  </si>
  <si>
    <t>Brutomarge huur</t>
  </si>
  <si>
    <t>Brutomarge subsidie</t>
  </si>
  <si>
    <t>Brutomarge activiteiten/projecten</t>
  </si>
  <si>
    <t>Brutomarge fondsen</t>
  </si>
  <si>
    <t>Brutomarge van baromzet (horeca)</t>
  </si>
  <si>
    <t>BRUTO MARGE</t>
  </si>
  <si>
    <t>Bruto loon</t>
  </si>
  <si>
    <t>Loonheffingen / verzekering personeel)</t>
  </si>
  <si>
    <t>Pensioengelden (werkgeversdeel)</t>
  </si>
  <si>
    <t>Vakantiegeld</t>
  </si>
  <si>
    <t>Kosten vrijwilligers (vergoeding, extra’s)</t>
  </si>
  <si>
    <t>Reiskosten medewerkers</t>
  </si>
  <si>
    <t>Overige personeelskosten (secundaire zaken)</t>
  </si>
  <si>
    <t>PNIL (inhuur derden)</t>
  </si>
  <si>
    <t>TOTAAL PERSONEELSKOSTEN</t>
  </si>
  <si>
    <t>Huur</t>
  </si>
  <si>
    <t>Rente leningen / hypotheekrente</t>
  </si>
  <si>
    <t xml:space="preserve">Belastingen / heffingen </t>
  </si>
  <si>
    <t>Energie (gas, electra, water)</t>
  </si>
  <si>
    <t>Kleinschalig onderhoud</t>
  </si>
  <si>
    <t>Grootschalig onderhoud (reservering LTOP)</t>
  </si>
  <si>
    <t>Schoonmaak-onderhoud</t>
  </si>
  <si>
    <t>TOTAAL HUISVESTINGSKOSTEN</t>
  </si>
  <si>
    <t>Telef/internet/automatisering</t>
  </si>
  <si>
    <t>Porto / Verzendkosten</t>
  </si>
  <si>
    <t>Kantinekosten</t>
  </si>
  <si>
    <t>TOTAAL KANTOORKOSTEN</t>
  </si>
  <si>
    <t>Lease kosten</t>
  </si>
  <si>
    <t xml:space="preserve">Brandstofkosten </t>
  </si>
  <si>
    <t>Onderhoud Auto</t>
  </si>
  <si>
    <t>Verzekering auto</t>
  </si>
  <si>
    <t>MRB</t>
  </si>
  <si>
    <t xml:space="preserve">Afval (containers) </t>
  </si>
  <si>
    <t>Verzekering (brand, opstal etc)</t>
  </si>
  <si>
    <t>Buma/Stemra</t>
  </si>
  <si>
    <t>Derving</t>
  </si>
  <si>
    <t>Representatiekosten</t>
  </si>
  <si>
    <t>Marketing en verkoopkosten</t>
  </si>
  <si>
    <t>Bankkosten</t>
  </si>
  <si>
    <t>Accountantkosten</t>
  </si>
  <si>
    <t>Algemene kosten</t>
  </si>
  <si>
    <t>TOTAAL OVERIGE KOSTEN</t>
  </si>
  <si>
    <t>TOTAAL KOSTEN</t>
  </si>
  <si>
    <t>BEDRIJFSRESULTAAT</t>
  </si>
  <si>
    <t>Opstartkosten ikv corona</t>
  </si>
  <si>
    <t>Opstartkosten……</t>
  </si>
  <si>
    <t>Totaal opstartkosten</t>
  </si>
  <si>
    <t>RESULTAAT VOOR OVERHEAD</t>
  </si>
  <si>
    <t>Bestuurskosten-bestuursvergoeding</t>
  </si>
  <si>
    <t>Overhead</t>
  </si>
  <si>
    <t>RESULTAAT</t>
  </si>
  <si>
    <t>Crediteuren (als ‘min’post invoeren)</t>
  </si>
  <si>
    <t>Inkomstenderving</t>
  </si>
  <si>
    <t>2019</t>
  </si>
  <si>
    <t>2020</t>
  </si>
  <si>
    <t>2021</t>
  </si>
  <si>
    <t>2022</t>
  </si>
  <si>
    <t>2023</t>
  </si>
  <si>
    <t>2024</t>
  </si>
  <si>
    <t>2025</t>
  </si>
  <si>
    <t>(Kolommen C en D niet invullen. Vullen zich vanzelf)</t>
  </si>
  <si>
    <t>(Kolom E alleen lichtbruin=invulcellen)</t>
  </si>
  <si>
    <t>Kolommen G t/m R alleen groen = invulcellen. Kies maand, kwartaal of jaarcijfers</t>
  </si>
  <si>
    <t>JAN</t>
  </si>
  <si>
    <t>FEB</t>
  </si>
  <si>
    <t>MRT
of Q1</t>
  </si>
  <si>
    <t>APR</t>
  </si>
  <si>
    <t>MEI</t>
  </si>
  <si>
    <t>JUN
of Q2</t>
  </si>
  <si>
    <t>JUL</t>
  </si>
  <si>
    <t>AUG</t>
  </si>
  <si>
    <t>SEP
of Q3</t>
  </si>
  <si>
    <t>OKT</t>
  </si>
  <si>
    <t>NOV</t>
  </si>
  <si>
    <r>
      <rPr>
        <b/>
        <sz val="11"/>
        <color indexed="8"/>
        <rFont val="Calibri"/>
        <family val="2"/>
      </rPr>
      <t xml:space="preserve">DEC </t>
    </r>
    <r>
      <rPr>
        <b/>
        <sz val="10"/>
        <color indexed="8"/>
        <rFont val="Calibri"/>
        <family val="2"/>
      </rPr>
      <t>of Q4 of jaarcijfers</t>
    </r>
  </si>
  <si>
    <t>SUBSIDIES</t>
  </si>
  <si>
    <t>ACTIVITEITEN/PROJECTEN</t>
  </si>
  <si>
    <t>FONDSEN</t>
  </si>
  <si>
    <t>OMZET BAR</t>
  </si>
  <si>
    <t>INKOOP</t>
  </si>
  <si>
    <t>PERSONEEL</t>
  </si>
  <si>
    <t>HUISVESTING</t>
  </si>
  <si>
    <t>KANTOOR</t>
  </si>
  <si>
    <t>OVERIGE KOSTEN</t>
  </si>
  <si>
    <t>Liquiditeit (alleen groene cellen invullen)</t>
  </si>
  <si>
    <t>Inkomstenderving
(alleen groene cellen invullen)</t>
  </si>
  <si>
    <t>Totaal</t>
  </si>
  <si>
    <r>
      <rPr>
        <b/>
        <sz val="11"/>
        <color indexed="8"/>
        <rFont val="Calibri"/>
        <family val="2"/>
      </rPr>
      <t xml:space="preserve">DEC </t>
    </r>
    <r>
      <rPr>
        <b/>
        <sz val="10"/>
        <color indexed="8"/>
        <rFont val="Calibri"/>
        <family val="2"/>
      </rPr>
      <t xml:space="preserve">of Q4 </t>
    </r>
    <r>
      <rPr>
        <b/>
        <sz val="9"/>
        <color indexed="8"/>
        <rFont val="Calibri"/>
        <family val="2"/>
      </rPr>
      <t>of</t>
    </r>
    <r>
      <rPr>
        <b/>
        <sz val="11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jaarcijfers</t>
    </r>
  </si>
  <si>
    <t xml:space="preserve"> </t>
  </si>
  <si>
    <t>MANGEMENTRAPPORTAGE (PROGNOSE)</t>
  </si>
  <si>
    <t xml:space="preserve">Prognose versus basisbegroting </t>
  </si>
  <si>
    <t>Maandprognose    (Kolommen G t/m R alleen groen = invulcellen. Kies maand, kwartaal of jaarcijfers)</t>
  </si>
  <si>
    <t xml:space="preserve">Alle cijfers incl. of excl. BTW (Maak hier uw keuze):  </t>
  </si>
  <si>
    <t>Alle bedragen inclusief BTW</t>
  </si>
  <si>
    <t>Alle bedragen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</si>
</sst>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#####0"/>
    <numFmt numFmtId="165" formatCode="0&quot; &quot;;&quot;-&quot;0&quot; &quot;"/>
    <numFmt numFmtId="166" formatCode="#,##0.000"/>
    <numFmt numFmtId="167" formatCode="0.000"/>
    <numFmt numFmtId="168" formatCode="#,##0%"/>
    <numFmt numFmtId="169" formatCode="0.000%"/>
    <numFmt numFmtId="170" formatCode="&quot; € &quot;* #,##0&quot; &quot;;&quot; € &quot;* &quot;-&quot;#,##0&quot; &quot;;&quot; € &quot;* &quot;-&quot;??&quot; &quot;"/>
    <numFmt numFmtId="171" formatCode="#,##0.0%"/>
    <numFmt numFmtId="172" formatCode="0.0%"/>
    <numFmt numFmtId="173" formatCode="mmm&quot; &quot;yy"/>
    <numFmt numFmtId="174" formatCode="&quot; € &quot;* #,##0.00&quot; &quot;;&quot; € &quot;* &quot;-&quot;#,##0.00&quot; &quot;;&quot; € &quot;* &quot;-&quot;??&quot; &quot;"/>
  </numFmts>
  <fonts count="21" x14ac:knownFonts="1">
    <font>
      <sz val="11"/>
      <color indexed="8"/>
      <name val="Calibri"/>
    </font>
    <font>
      <b/>
      <sz val="2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4"/>
      <color indexed="13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13"/>
      <name val="Calibri"/>
      <family val="2"/>
    </font>
    <font>
      <sz val="12"/>
      <color indexed="8"/>
      <name val="Calibri"/>
      <family val="2"/>
    </font>
    <font>
      <sz val="11"/>
      <color indexed="8"/>
      <name val="Helvetica Neue"/>
      <family val="2"/>
    </font>
    <font>
      <b/>
      <sz val="11"/>
      <color indexed="13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Helvetica Neue"/>
      <family val="2"/>
    </font>
    <font>
      <sz val="11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9" fontId="17" fillId="0" borderId="0" applyFont="0" applyFill="0" applyBorder="0" applyAlignment="0" applyProtection="0"/>
  </cellStyleXfs>
  <cellXfs count="3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2" fillId="2" borderId="3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1" fillId="2" borderId="6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9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49" fontId="0" fillId="2" borderId="7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vertical="center"/>
    </xf>
    <xf numFmtId="10" fontId="0" fillId="2" borderId="11" xfId="0" applyNumberFormat="1" applyFont="1" applyFill="1" applyBorder="1" applyAlignment="1">
      <alignment horizontal="center" vertical="top" wrapText="1"/>
    </xf>
    <xf numFmtId="49" fontId="0" fillId="2" borderId="6" xfId="0" applyNumberFormat="1" applyFont="1" applyFill="1" applyBorder="1" applyAlignment="1"/>
    <xf numFmtId="49" fontId="0" fillId="2" borderId="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0" borderId="0" xfId="0" applyNumberFormat="1" applyFont="1" applyAlignment="1"/>
    <xf numFmtId="0" fontId="0" fillId="2" borderId="23" xfId="0" applyFont="1" applyFill="1" applyBorder="1" applyAlignment="1"/>
    <xf numFmtId="49" fontId="7" fillId="2" borderId="24" xfId="0" applyNumberFormat="1" applyFont="1" applyFill="1" applyBorder="1" applyAlignment="1"/>
    <xf numFmtId="49" fontId="6" fillId="2" borderId="24" xfId="0" applyNumberFormat="1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49" fontId="6" fillId="4" borderId="27" xfId="0" applyNumberFormat="1" applyFont="1" applyFill="1" applyBorder="1" applyAlignment="1">
      <alignment wrapText="1"/>
    </xf>
    <xf numFmtId="0" fontId="0" fillId="4" borderId="3" xfId="0" applyFont="1" applyFill="1" applyBorder="1" applyAlignment="1"/>
    <xf numFmtId="0" fontId="8" fillId="4" borderId="3" xfId="0" applyNumberFormat="1" applyFont="1" applyFill="1" applyBorder="1" applyAlignment="1"/>
    <xf numFmtId="0" fontId="8" fillId="4" borderId="3" xfId="0" applyFont="1" applyFill="1" applyBorder="1" applyAlignment="1"/>
    <xf numFmtId="0" fontId="9" fillId="4" borderId="3" xfId="0" applyFont="1" applyFill="1" applyBorder="1" applyAlignment="1"/>
    <xf numFmtId="0" fontId="8" fillId="4" borderId="28" xfId="0" applyFont="1" applyFill="1" applyBorder="1" applyAlignment="1"/>
    <xf numFmtId="49" fontId="6" fillId="2" borderId="8" xfId="0" applyNumberFormat="1" applyFont="1" applyFill="1" applyBorder="1" applyAlignment="1"/>
    <xf numFmtId="1" fontId="0" fillId="2" borderId="9" xfId="0" applyNumberFormat="1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1" fontId="0" fillId="2" borderId="29" xfId="0" applyNumberFormat="1" applyFont="1" applyFill="1" applyBorder="1" applyAlignment="1">
      <alignment horizontal="right" vertical="center"/>
    </xf>
    <xf numFmtId="49" fontId="0" fillId="2" borderId="11" xfId="0" applyNumberFormat="1" applyFont="1" applyFill="1" applyBorder="1" applyAlignment="1"/>
    <xf numFmtId="3" fontId="0" fillId="2" borderId="6" xfId="0" applyNumberFormat="1" applyFont="1" applyFill="1" applyBorder="1" applyAlignment="1">
      <alignment horizontal="right" vertical="center"/>
    </xf>
    <xf numFmtId="165" fontId="0" fillId="2" borderId="6" xfId="0" applyNumberFormat="1" applyFont="1" applyFill="1" applyBorder="1" applyAlignment="1">
      <alignment horizontal="right" vertical="center"/>
    </xf>
    <xf numFmtId="3" fontId="0" fillId="2" borderId="12" xfId="0" applyNumberFormat="1" applyFont="1" applyFill="1" applyBorder="1" applyAlignment="1">
      <alignment horizontal="right" vertical="center"/>
    </xf>
    <xf numFmtId="3" fontId="0" fillId="2" borderId="13" xfId="0" applyNumberFormat="1" applyFont="1" applyFill="1" applyBorder="1" applyAlignment="1">
      <alignment horizontal="right" vertical="center"/>
    </xf>
    <xf numFmtId="165" fontId="0" fillId="2" borderId="13" xfId="0" applyNumberFormat="1" applyFont="1" applyFill="1" applyBorder="1" applyAlignment="1">
      <alignment horizontal="right" vertical="center"/>
    </xf>
    <xf numFmtId="3" fontId="0" fillId="2" borderId="13" xfId="0" applyNumberFormat="1" applyFont="1" applyFill="1" applyBorder="1" applyAlignment="1"/>
    <xf numFmtId="3" fontId="0" fillId="2" borderId="30" xfId="0" applyNumberFormat="1" applyFont="1" applyFill="1" applyBorder="1" applyAlignment="1">
      <alignment horizontal="right" vertical="center"/>
    </xf>
    <xf numFmtId="3" fontId="0" fillId="2" borderId="9" xfId="0" applyNumberFormat="1" applyFont="1" applyFill="1" applyBorder="1" applyAlignment="1">
      <alignment horizontal="right" vertical="center"/>
    </xf>
    <xf numFmtId="165" fontId="0" fillId="2" borderId="9" xfId="0" applyNumberFormat="1" applyFont="1" applyFill="1" applyBorder="1" applyAlignment="1">
      <alignment horizontal="right" vertical="center"/>
    </xf>
    <xf numFmtId="3" fontId="0" fillId="2" borderId="9" xfId="0" applyNumberFormat="1" applyFont="1" applyFill="1" applyBorder="1" applyAlignment="1"/>
    <xf numFmtId="3" fontId="0" fillId="2" borderId="29" xfId="0" applyNumberFormat="1" applyFont="1" applyFill="1" applyBorder="1" applyAlignment="1">
      <alignment horizontal="right" vertical="center"/>
    </xf>
    <xf numFmtId="166" fontId="0" fillId="2" borderId="6" xfId="0" applyNumberFormat="1" applyFont="1" applyFill="1" applyBorder="1" applyAlignment="1">
      <alignment horizontal="right" vertical="center"/>
    </xf>
    <xf numFmtId="10" fontId="0" fillId="2" borderId="6" xfId="0" applyNumberFormat="1" applyFont="1" applyFill="1" applyBorder="1" applyAlignment="1">
      <alignment horizontal="right" vertical="center"/>
    </xf>
    <xf numFmtId="10" fontId="0" fillId="2" borderId="12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/>
    <xf numFmtId="0" fontId="0" fillId="2" borderId="6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1" fontId="0" fillId="2" borderId="13" xfId="0" applyNumberFormat="1" applyFont="1" applyFill="1" applyBorder="1" applyAlignment="1">
      <alignment horizontal="right" vertical="center"/>
    </xf>
    <xf numFmtId="49" fontId="6" fillId="2" borderId="16" xfId="0" applyNumberFormat="1" applyFont="1" applyFill="1" applyBorder="1" applyAlignment="1"/>
    <xf numFmtId="0" fontId="0" fillId="2" borderId="18" xfId="0" applyFont="1" applyFill="1" applyBorder="1" applyAlignment="1"/>
    <xf numFmtId="3" fontId="0" fillId="2" borderId="18" xfId="0" applyNumberFormat="1" applyFont="1" applyFill="1" applyBorder="1" applyAlignment="1">
      <alignment horizontal="right" vertical="center"/>
    </xf>
    <xf numFmtId="1" fontId="0" fillId="2" borderId="18" xfId="0" applyNumberFormat="1" applyFont="1" applyFill="1" applyBorder="1" applyAlignment="1">
      <alignment horizontal="right" vertical="center"/>
    </xf>
    <xf numFmtId="3" fontId="0" fillId="2" borderId="31" xfId="0" applyNumberFormat="1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167" fontId="0" fillId="2" borderId="6" xfId="0" applyNumberFormat="1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167" fontId="0" fillId="2" borderId="13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right" vertical="center"/>
    </xf>
    <xf numFmtId="167" fontId="0" fillId="2" borderId="18" xfId="0" applyNumberFormat="1" applyFont="1" applyFill="1" applyBorder="1" applyAlignment="1">
      <alignment horizontal="right" vertical="center"/>
    </xf>
    <xf numFmtId="49" fontId="6" fillId="2" borderId="32" xfId="0" applyNumberFormat="1" applyFont="1" applyFill="1" applyBorder="1" applyAlignment="1"/>
    <xf numFmtId="3" fontId="6" fillId="2" borderId="18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3" fontId="6" fillId="2" borderId="31" xfId="0" applyNumberFormat="1" applyFont="1" applyFill="1" applyBorder="1" applyAlignment="1">
      <alignment horizontal="right" vertical="center"/>
    </xf>
    <xf numFmtId="0" fontId="0" fillId="2" borderId="31" xfId="0" applyFont="1" applyFill="1" applyBorder="1" applyAlignment="1">
      <alignment horizontal="right" vertical="center"/>
    </xf>
    <xf numFmtId="168" fontId="0" fillId="2" borderId="6" xfId="0" applyNumberFormat="1" applyFont="1" applyFill="1" applyBorder="1" applyAlignment="1">
      <alignment horizontal="right" vertical="center"/>
    </xf>
    <xf numFmtId="9" fontId="0" fillId="2" borderId="6" xfId="0" applyNumberFormat="1" applyFont="1" applyFill="1" applyBorder="1" applyAlignment="1">
      <alignment horizontal="right" vertical="center"/>
    </xf>
    <xf numFmtId="169" fontId="0" fillId="2" borderId="6" xfId="0" applyNumberFormat="1" applyFont="1" applyFill="1" applyBorder="1" applyAlignment="1">
      <alignment horizontal="right" vertical="center"/>
    </xf>
    <xf numFmtId="168" fontId="0" fillId="2" borderId="12" xfId="0" applyNumberFormat="1" applyFont="1" applyFill="1" applyBorder="1" applyAlignment="1">
      <alignment horizontal="right" vertical="center"/>
    </xf>
    <xf numFmtId="167" fontId="0" fillId="2" borderId="9" xfId="0" applyNumberFormat="1" applyFont="1" applyFill="1" applyBorder="1" applyAlignment="1">
      <alignment horizontal="right" vertical="center"/>
    </xf>
    <xf numFmtId="10" fontId="0" fillId="2" borderId="6" xfId="0" applyNumberFormat="1" applyFont="1" applyFill="1" applyBorder="1" applyAlignment="1"/>
    <xf numFmtId="10" fontId="0" fillId="2" borderId="12" xfId="0" applyNumberFormat="1" applyFont="1" applyFill="1" applyBorder="1" applyAlignment="1"/>
    <xf numFmtId="49" fontId="0" fillId="2" borderId="16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right" vertical="center"/>
    </xf>
    <xf numFmtId="0" fontId="0" fillId="2" borderId="30" xfId="0" applyFont="1" applyFill="1" applyBorder="1" applyAlignment="1">
      <alignment horizontal="right" vertical="center"/>
    </xf>
    <xf numFmtId="10" fontId="0" fillId="2" borderId="18" xfId="0" applyNumberFormat="1" applyFont="1" applyFill="1" applyBorder="1" applyAlignment="1">
      <alignment horizontal="right" vertical="center"/>
    </xf>
    <xf numFmtId="10" fontId="0" fillId="2" borderId="9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 vertical="center"/>
    </xf>
    <xf numFmtId="49" fontId="6" fillId="2" borderId="13" xfId="0" applyNumberFormat="1" applyFont="1" applyFill="1" applyBorder="1" applyAlignment="1">
      <alignment horizontal="right" vertical="center"/>
    </xf>
    <xf numFmtId="0" fontId="10" fillId="2" borderId="13" xfId="0" applyFont="1" applyFill="1" applyBorder="1" applyAlignment="1"/>
    <xf numFmtId="0" fontId="0" fillId="2" borderId="31" xfId="0" applyFont="1" applyFill="1" applyBorder="1" applyAlignment="1"/>
    <xf numFmtId="0" fontId="0" fillId="2" borderId="29" xfId="0" applyFont="1" applyFill="1" applyBorder="1" applyAlignment="1"/>
    <xf numFmtId="3" fontId="0" fillId="2" borderId="6" xfId="0" applyNumberFormat="1" applyFont="1" applyFill="1" applyBorder="1" applyAlignment="1"/>
    <xf numFmtId="1" fontId="0" fillId="2" borderId="6" xfId="0" applyNumberFormat="1" applyFont="1" applyFill="1" applyBorder="1" applyAlignment="1"/>
    <xf numFmtId="3" fontId="0" fillId="2" borderId="12" xfId="0" applyNumberFormat="1" applyFont="1" applyFill="1" applyBorder="1" applyAlignment="1"/>
    <xf numFmtId="1" fontId="0" fillId="2" borderId="13" xfId="0" applyNumberFormat="1" applyFont="1" applyFill="1" applyBorder="1" applyAlignment="1"/>
    <xf numFmtId="3" fontId="0" fillId="2" borderId="30" xfId="0" applyNumberFormat="1" applyFont="1" applyFill="1" applyBorder="1" applyAlignment="1"/>
    <xf numFmtId="0" fontId="6" fillId="2" borderId="13" xfId="0" applyFont="1" applyFill="1" applyBorder="1" applyAlignment="1"/>
    <xf numFmtId="3" fontId="6" fillId="2" borderId="18" xfId="0" applyNumberFormat="1" applyFont="1" applyFill="1" applyBorder="1" applyAlignment="1"/>
    <xf numFmtId="1" fontId="6" fillId="2" borderId="18" xfId="0" applyNumberFormat="1" applyFont="1" applyFill="1" applyBorder="1" applyAlignment="1"/>
    <xf numFmtId="0" fontId="10" fillId="2" borderId="18" xfId="0" applyFont="1" applyFill="1" applyBorder="1" applyAlignment="1"/>
    <xf numFmtId="3" fontId="6" fillId="2" borderId="31" xfId="0" applyNumberFormat="1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0" fillId="2" borderId="36" xfId="0" applyNumberFormat="1" applyFont="1" applyFill="1" applyBorder="1" applyAlignment="1"/>
    <xf numFmtId="49" fontId="11" fillId="2" borderId="36" xfId="0" applyNumberFormat="1" applyFont="1" applyFill="1" applyBorder="1" applyAlignment="1"/>
    <xf numFmtId="49" fontId="12" fillId="2" borderId="44" xfId="0" applyNumberFormat="1" applyFont="1" applyFill="1" applyBorder="1" applyAlignment="1"/>
    <xf numFmtId="49" fontId="6" fillId="2" borderId="44" xfId="0" applyNumberFormat="1" applyFont="1" applyFill="1" applyBorder="1" applyAlignment="1"/>
    <xf numFmtId="0" fontId="6" fillId="5" borderId="48" xfId="0" applyFont="1" applyFill="1" applyBorder="1" applyAlignment="1">
      <alignment horizontal="center" vertical="center" wrapText="1"/>
    </xf>
    <xf numFmtId="49" fontId="6" fillId="5" borderId="49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left" wrapText="1"/>
    </xf>
    <xf numFmtId="49" fontId="6" fillId="2" borderId="49" xfId="0" applyNumberFormat="1" applyFont="1" applyFill="1" applyBorder="1" applyAlignment="1">
      <alignment horizontal="center" vertical="center" wrapText="1"/>
    </xf>
    <xf numFmtId="49" fontId="0" fillId="2" borderId="51" xfId="0" applyNumberFormat="1" applyFont="1" applyFill="1" applyBorder="1" applyAlignment="1"/>
    <xf numFmtId="4" fontId="0" fillId="6" borderId="52" xfId="0" applyNumberFormat="1" applyFont="1" applyFill="1" applyBorder="1" applyAlignment="1"/>
    <xf numFmtId="49" fontId="0" fillId="6" borderId="52" xfId="0" applyNumberFormat="1" applyFont="1" applyFill="1" applyBorder="1" applyAlignment="1"/>
    <xf numFmtId="170" fontId="0" fillId="7" borderId="52" xfId="0" applyNumberFormat="1" applyFont="1" applyFill="1" applyBorder="1" applyAlignment="1"/>
    <xf numFmtId="49" fontId="0" fillId="8" borderId="52" xfId="0" applyNumberFormat="1" applyFont="1" applyFill="1" applyBorder="1" applyAlignment="1"/>
    <xf numFmtId="4" fontId="0" fillId="6" borderId="14" xfId="0" applyNumberFormat="1" applyFont="1" applyFill="1" applyBorder="1" applyAlignment="1"/>
    <xf numFmtId="49" fontId="0" fillId="6" borderId="14" xfId="0" applyNumberFormat="1" applyFont="1" applyFill="1" applyBorder="1" applyAlignment="1"/>
    <xf numFmtId="170" fontId="0" fillId="7" borderId="14" xfId="0" applyNumberFormat="1" applyFont="1" applyFill="1" applyBorder="1" applyAlignment="1"/>
    <xf numFmtId="49" fontId="0" fillId="8" borderId="14" xfId="0" applyNumberFormat="1" applyFont="1" applyFill="1" applyBorder="1" applyAlignment="1"/>
    <xf numFmtId="49" fontId="6" fillId="2" borderId="51" xfId="0" applyNumberFormat="1" applyFont="1" applyFill="1" applyBorder="1" applyAlignment="1"/>
    <xf numFmtId="4" fontId="6" fillId="6" borderId="14" xfId="0" applyNumberFormat="1" applyFont="1" applyFill="1" applyBorder="1" applyAlignment="1"/>
    <xf numFmtId="49" fontId="6" fillId="6" borderId="14" xfId="0" applyNumberFormat="1" applyFont="1" applyFill="1" applyBorder="1" applyAlignment="1"/>
    <xf numFmtId="170" fontId="6" fillId="7" borderId="14" xfId="0" applyNumberFormat="1" applyFont="1" applyFill="1" applyBorder="1" applyAlignment="1"/>
    <xf numFmtId="49" fontId="6" fillId="8" borderId="14" xfId="0" applyNumberFormat="1" applyFont="1" applyFill="1" applyBorder="1" applyAlignment="1"/>
    <xf numFmtId="171" fontId="6" fillId="6" borderId="14" xfId="0" applyNumberFormat="1" applyFont="1" applyFill="1" applyBorder="1" applyAlignment="1"/>
    <xf numFmtId="172" fontId="6" fillId="8" borderId="14" xfId="0" applyNumberFormat="1" applyFont="1" applyFill="1" applyBorder="1" applyAlignment="1"/>
    <xf numFmtId="172" fontId="6" fillId="6" borderId="14" xfId="0" applyNumberFormat="1" applyFont="1" applyFill="1" applyBorder="1" applyAlignment="1"/>
    <xf numFmtId="172" fontId="0" fillId="6" borderId="14" xfId="0" applyNumberFormat="1" applyFont="1" applyFill="1" applyBorder="1" applyAlignment="1"/>
    <xf numFmtId="172" fontId="0" fillId="8" borderId="14" xfId="0" applyNumberFormat="1" applyFont="1" applyFill="1" applyBorder="1" applyAlignment="1"/>
    <xf numFmtId="10" fontId="0" fillId="8" borderId="14" xfId="0" applyNumberFormat="1" applyFont="1" applyFill="1" applyBorder="1" applyAlignment="1"/>
    <xf numFmtId="0" fontId="0" fillId="2" borderId="51" xfId="0" applyFont="1" applyFill="1" applyBorder="1" applyAlignment="1"/>
    <xf numFmtId="10" fontId="6" fillId="8" borderId="14" xfId="0" applyNumberFormat="1" applyFont="1" applyFill="1" applyBorder="1" applyAlignment="1"/>
    <xf numFmtId="49" fontId="6" fillId="2" borderId="53" xfId="0" applyNumberFormat="1" applyFont="1" applyFill="1" applyBorder="1" applyAlignment="1"/>
    <xf numFmtId="4" fontId="6" fillId="6" borderId="54" xfId="0" applyNumberFormat="1" applyFont="1" applyFill="1" applyBorder="1" applyAlignment="1"/>
    <xf numFmtId="49" fontId="6" fillId="6" borderId="54" xfId="0" applyNumberFormat="1" applyFont="1" applyFill="1" applyBorder="1" applyAlignment="1"/>
    <xf numFmtId="170" fontId="6" fillId="7" borderId="54" xfId="0" applyNumberFormat="1" applyFont="1" applyFill="1" applyBorder="1" applyAlignment="1"/>
    <xf numFmtId="49" fontId="6" fillId="8" borderId="54" xfId="0" applyNumberFormat="1" applyFont="1" applyFill="1" applyBorder="1" applyAlignment="1"/>
    <xf numFmtId="49" fontId="6" fillId="2" borderId="55" xfId="0" applyNumberFormat="1" applyFont="1" applyFill="1" applyBorder="1" applyAlignment="1"/>
    <xf numFmtId="4" fontId="6" fillId="2" borderId="56" xfId="0" applyNumberFormat="1" applyFont="1" applyFill="1" applyBorder="1" applyAlignment="1"/>
    <xf numFmtId="172" fontId="6" fillId="2" borderId="56" xfId="0" applyNumberFormat="1" applyFont="1" applyFill="1" applyBorder="1" applyAlignment="1"/>
    <xf numFmtId="170" fontId="6" fillId="2" borderId="57" xfId="0" applyNumberFormat="1" applyFont="1" applyFill="1" applyBorder="1" applyAlignment="1"/>
    <xf numFmtId="172" fontId="6" fillId="2" borderId="57" xfId="0" applyNumberFormat="1" applyFont="1" applyFill="1" applyBorder="1" applyAlignment="1"/>
    <xf numFmtId="172" fontId="6" fillId="2" borderId="58" xfId="0" applyNumberFormat="1" applyFont="1" applyFill="1" applyBorder="1" applyAlignment="1"/>
    <xf numFmtId="49" fontId="6" fillId="4" borderId="14" xfId="0" applyNumberFormat="1" applyFont="1" applyFill="1" applyBorder="1" applyAlignment="1"/>
    <xf numFmtId="173" fontId="6" fillId="4" borderId="14" xfId="0" applyNumberFormat="1" applyFont="1" applyFill="1" applyBorder="1" applyAlignment="1"/>
    <xf numFmtId="170" fontId="6" fillId="2" borderId="11" xfId="0" applyNumberFormat="1" applyFont="1" applyFill="1" applyBorder="1" applyAlignment="1"/>
    <xf numFmtId="172" fontId="6" fillId="2" borderId="7" xfId="0" applyNumberFormat="1" applyFont="1" applyFill="1" applyBorder="1" applyAlignment="1"/>
    <xf numFmtId="172" fontId="6" fillId="2" borderId="12" xfId="0" applyNumberFormat="1" applyFont="1" applyFill="1" applyBorder="1" applyAlignment="1"/>
    <xf numFmtId="49" fontId="0" fillId="2" borderId="14" xfId="0" applyNumberFormat="1" applyFont="1" applyFill="1" applyBorder="1" applyAlignment="1"/>
    <xf numFmtId="0" fontId="0" fillId="6" borderId="14" xfId="0" applyNumberFormat="1" applyFont="1" applyFill="1" applyBorder="1" applyAlignment="1"/>
    <xf numFmtId="49" fontId="6" fillId="2" borderId="14" xfId="0" applyNumberFormat="1" applyFont="1" applyFill="1" applyBorder="1" applyAlignment="1"/>
    <xf numFmtId="0" fontId="6" fillId="6" borderId="14" xfId="0" applyNumberFormat="1" applyFont="1" applyFill="1" applyBorder="1" applyAlignment="1"/>
    <xf numFmtId="0" fontId="0" fillId="2" borderId="14" xfId="0" applyFont="1" applyFill="1" applyBorder="1" applyAlignment="1"/>
    <xf numFmtId="0" fontId="0" fillId="6" borderId="14" xfId="0" applyFont="1" applyFill="1" applyBorder="1" applyAlignment="1"/>
    <xf numFmtId="49" fontId="6" fillId="2" borderId="59" xfId="0" applyNumberFormat="1" applyFont="1" applyFill="1" applyBorder="1" applyAlignment="1"/>
    <xf numFmtId="4" fontId="6" fillId="2" borderId="9" xfId="0" applyNumberFormat="1" applyFont="1" applyFill="1" applyBorder="1" applyAlignment="1"/>
    <xf numFmtId="172" fontId="6" fillId="2" borderId="18" xfId="0" applyNumberFormat="1" applyFont="1" applyFill="1" applyBorder="1" applyAlignment="1"/>
    <xf numFmtId="170" fontId="6" fillId="2" borderId="6" xfId="0" applyNumberFormat="1" applyFont="1" applyFill="1" applyBorder="1" applyAlignment="1"/>
    <xf numFmtId="172" fontId="6" fillId="2" borderId="6" xfId="0" applyNumberFormat="1" applyFont="1" applyFill="1" applyBorder="1" applyAlignment="1"/>
    <xf numFmtId="49" fontId="6" fillId="4" borderId="14" xfId="0" applyNumberFormat="1" applyFont="1" applyFill="1" applyBorder="1" applyAlignment="1">
      <alignment horizontal="left"/>
    </xf>
    <xf numFmtId="0" fontId="6" fillId="4" borderId="15" xfId="0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/>
    <xf numFmtId="4" fontId="0" fillId="2" borderId="60" xfId="0" applyNumberFormat="1" applyFont="1" applyFill="1" applyBorder="1" applyAlignment="1"/>
    <xf numFmtId="0" fontId="0" fillId="2" borderId="61" xfId="0" applyFont="1" applyFill="1" applyBorder="1" applyAlignment="1"/>
    <xf numFmtId="0" fontId="0" fillId="0" borderId="0" xfId="0" applyNumberFormat="1" applyFont="1" applyAlignment="1"/>
    <xf numFmtId="0" fontId="0" fillId="2" borderId="36" xfId="0" applyFont="1" applyFill="1" applyBorder="1" applyAlignment="1"/>
    <xf numFmtId="49" fontId="6" fillId="2" borderId="36" xfId="0" applyNumberFormat="1" applyFont="1" applyFill="1" applyBorder="1" applyAlignment="1"/>
    <xf numFmtId="170" fontId="0" fillId="2" borderId="36" xfId="0" applyNumberFormat="1" applyFont="1" applyFill="1" applyBorder="1" applyAlignment="1"/>
    <xf numFmtId="49" fontId="14" fillId="2" borderId="36" xfId="0" applyNumberFormat="1" applyFont="1" applyFill="1" applyBorder="1" applyAlignment="1"/>
    <xf numFmtId="4" fontId="0" fillId="2" borderId="62" xfId="0" applyNumberFormat="1" applyFont="1" applyFill="1" applyBorder="1" applyAlignment="1"/>
    <xf numFmtId="0" fontId="0" fillId="2" borderId="62" xfId="0" applyFont="1" applyFill="1" applyBorder="1" applyAlignment="1"/>
    <xf numFmtId="170" fontId="0" fillId="2" borderId="62" xfId="0" applyNumberFormat="1" applyFont="1" applyFill="1" applyBorder="1" applyAlignment="1"/>
    <xf numFmtId="0" fontId="0" fillId="2" borderId="66" xfId="0" applyFont="1" applyFill="1" applyBorder="1" applyAlignment="1"/>
    <xf numFmtId="0" fontId="0" fillId="2" borderId="40" xfId="0" applyFont="1" applyFill="1" applyBorder="1" applyAlignment="1"/>
    <xf numFmtId="0" fontId="0" fillId="2" borderId="44" xfId="0" applyFont="1" applyFill="1" applyBorder="1" applyAlignment="1"/>
    <xf numFmtId="0" fontId="1" fillId="5" borderId="48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horizontal="center" vertical="center" wrapText="1"/>
    </xf>
    <xf numFmtId="49" fontId="6" fillId="5" borderId="69" xfId="0" applyNumberFormat="1" applyFont="1" applyFill="1" applyBorder="1" applyAlignment="1">
      <alignment horizontal="center" vertical="center" wrapText="1"/>
    </xf>
    <xf numFmtId="172" fontId="0" fillId="8" borderId="52" xfId="0" applyNumberFormat="1" applyFont="1" applyFill="1" applyBorder="1" applyAlignment="1"/>
    <xf numFmtId="49" fontId="6" fillId="2" borderId="52" xfId="0" applyNumberFormat="1" applyFont="1" applyFill="1" applyBorder="1" applyAlignment="1">
      <alignment horizontal="center" vertical="center" wrapText="1"/>
    </xf>
    <xf numFmtId="49" fontId="6" fillId="2" borderId="70" xfId="0" applyNumberFormat="1" applyFont="1" applyFill="1" applyBorder="1" applyAlignment="1">
      <alignment horizontal="center" vertical="center" wrapText="1"/>
    </xf>
    <xf numFmtId="174" fontId="0" fillId="7" borderId="14" xfId="0" applyNumberFormat="1" applyFont="1" applyFill="1" applyBorder="1" applyAlignment="1"/>
    <xf numFmtId="0" fontId="6" fillId="2" borderId="44" xfId="0" applyFont="1" applyFill="1" applyBorder="1" applyAlignment="1"/>
    <xf numFmtId="174" fontId="6" fillId="8" borderId="14" xfId="0" applyNumberFormat="1" applyFont="1" applyFill="1" applyBorder="1" applyAlignment="1"/>
    <xf numFmtId="4" fontId="6" fillId="2" borderId="14" xfId="0" applyNumberFormat="1" applyFont="1" applyFill="1" applyBorder="1" applyAlignment="1"/>
    <xf numFmtId="4" fontId="6" fillId="2" borderId="71" xfId="0" applyNumberFormat="1" applyFont="1" applyFill="1" applyBorder="1" applyAlignment="1"/>
    <xf numFmtId="174" fontId="0" fillId="8" borderId="14" xfId="0" applyNumberFormat="1" applyFont="1" applyFill="1" applyBorder="1" applyAlignment="1"/>
    <xf numFmtId="4" fontId="0" fillId="2" borderId="14" xfId="0" applyNumberFormat="1" applyFont="1" applyFill="1" applyBorder="1" applyAlignment="1"/>
    <xf numFmtId="4" fontId="0" fillId="2" borderId="71" xfId="0" applyNumberFormat="1" applyFont="1" applyFill="1" applyBorder="1" applyAlignment="1"/>
    <xf numFmtId="174" fontId="6" fillId="8" borderId="54" xfId="0" applyNumberFormat="1" applyFont="1" applyFill="1" applyBorder="1" applyAlignment="1"/>
    <xf numFmtId="4" fontId="6" fillId="2" borderId="54" xfId="0" applyNumberFormat="1" applyFont="1" applyFill="1" applyBorder="1" applyAlignment="1"/>
    <xf numFmtId="4" fontId="6" fillId="2" borderId="72" xfId="0" applyNumberFormat="1" applyFont="1" applyFill="1" applyBorder="1" applyAlignment="1"/>
    <xf numFmtId="0" fontId="0" fillId="2" borderId="64" xfId="0" applyFont="1" applyFill="1" applyBorder="1" applyAlignment="1"/>
    <xf numFmtId="0" fontId="0" fillId="2" borderId="57" xfId="0" applyFont="1" applyFill="1" applyBorder="1" applyAlignment="1"/>
    <xf numFmtId="0" fontId="0" fillId="2" borderId="58" xfId="0" applyFont="1" applyFill="1" applyBorder="1" applyAlignment="1"/>
    <xf numFmtId="0" fontId="0" fillId="2" borderId="73" xfId="0" applyFont="1" applyFill="1" applyBorder="1" applyAlignment="1"/>
    <xf numFmtId="49" fontId="6" fillId="4" borderId="48" xfId="0" applyNumberFormat="1" applyFont="1" applyFill="1" applyBorder="1" applyAlignment="1"/>
    <xf numFmtId="173" fontId="6" fillId="4" borderId="49" xfId="0" applyNumberFormat="1" applyFont="1" applyFill="1" applyBorder="1" applyAlignment="1"/>
    <xf numFmtId="173" fontId="6" fillId="4" borderId="69" xfId="0" applyNumberFormat="1" applyFont="1" applyFill="1" applyBorder="1" applyAlignment="1"/>
    <xf numFmtId="49" fontId="0" fillId="2" borderId="50" xfId="0" applyNumberFormat="1" applyFont="1" applyFill="1" applyBorder="1" applyAlignment="1"/>
    <xf numFmtId="4" fontId="6" fillId="6" borderId="71" xfId="0" applyNumberFormat="1" applyFont="1" applyFill="1" applyBorder="1" applyAlignment="1"/>
    <xf numFmtId="4" fontId="0" fillId="6" borderId="71" xfId="0" applyNumberFormat="1" applyFont="1" applyFill="1" applyBorder="1" applyAlignment="1"/>
    <xf numFmtId="4" fontId="6" fillId="6" borderId="72" xfId="0" applyNumberFormat="1" applyFont="1" applyFill="1" applyBorder="1" applyAlignment="1"/>
    <xf numFmtId="49" fontId="6" fillId="4" borderId="48" xfId="0" applyNumberFormat="1" applyFont="1" applyFill="1" applyBorder="1" applyAlignment="1">
      <alignment horizontal="center" vertical="center" wrapText="1"/>
    </xf>
    <xf numFmtId="49" fontId="6" fillId="4" borderId="49" xfId="0" applyNumberFormat="1" applyFont="1" applyFill="1" applyBorder="1" applyAlignment="1">
      <alignment horizontal="center" vertical="center"/>
    </xf>
    <xf numFmtId="49" fontId="0" fillId="2" borderId="53" xfId="0" applyNumberFormat="1" applyFont="1" applyFill="1" applyBorder="1" applyAlignment="1"/>
    <xf numFmtId="4" fontId="0" fillId="6" borderId="54" xfId="0" applyNumberFormat="1" applyFont="1" applyFill="1" applyBorder="1" applyAlignment="1"/>
    <xf numFmtId="0" fontId="0" fillId="2" borderId="74" xfId="0" applyFont="1" applyFill="1" applyBorder="1" applyAlignment="1"/>
    <xf numFmtId="0" fontId="0" fillId="0" borderId="0" xfId="0" applyNumberFormat="1" applyFont="1" applyAlignment="1"/>
    <xf numFmtId="0" fontId="1" fillId="10" borderId="4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49" fontId="6" fillId="2" borderId="64" xfId="0" applyNumberFormat="1" applyFont="1" applyFill="1" applyBorder="1" applyAlignment="1"/>
    <xf numFmtId="4" fontId="6" fillId="2" borderId="64" xfId="0" applyNumberFormat="1" applyFont="1" applyFill="1" applyBorder="1" applyAlignment="1"/>
    <xf numFmtId="172" fontId="6" fillId="2" borderId="64" xfId="0" applyNumberFormat="1" applyFont="1" applyFill="1" applyBorder="1" applyAlignment="1"/>
    <xf numFmtId="4" fontId="6" fillId="2" borderId="57" xfId="0" applyNumberFormat="1" applyFont="1" applyFill="1" applyBorder="1" applyAlignment="1"/>
    <xf numFmtId="4" fontId="6" fillId="2" borderId="58" xfId="0" applyNumberFormat="1" applyFont="1" applyFill="1" applyBorder="1" applyAlignment="1"/>
    <xf numFmtId="0" fontId="6" fillId="2" borderId="73" xfId="0" applyFont="1" applyFill="1" applyBorder="1" applyAlignment="1"/>
    <xf numFmtId="49" fontId="6" fillId="4" borderId="75" xfId="0" applyNumberFormat="1" applyFont="1" applyFill="1" applyBorder="1" applyAlignment="1"/>
    <xf numFmtId="173" fontId="6" fillId="4" borderId="76" xfId="0" applyNumberFormat="1" applyFont="1" applyFill="1" applyBorder="1" applyAlignment="1"/>
    <xf numFmtId="173" fontId="6" fillId="4" borderId="70" xfId="0" applyNumberFormat="1" applyFont="1" applyFill="1" applyBorder="1" applyAlignment="1"/>
    <xf numFmtId="170" fontId="6" fillId="2" borderId="66" xfId="0" applyNumberFormat="1" applyFont="1" applyFill="1" applyBorder="1" applyAlignment="1"/>
    <xf numFmtId="4" fontId="6" fillId="2" borderId="6" xfId="0" applyNumberFormat="1" applyFont="1" applyFill="1" applyBorder="1" applyAlignment="1"/>
    <xf numFmtId="4" fontId="6" fillId="2" borderId="12" xfId="0" applyNumberFormat="1" applyFont="1" applyFill="1" applyBorder="1" applyAlignment="1"/>
    <xf numFmtId="49" fontId="0" fillId="2" borderId="77" xfId="0" applyNumberFormat="1" applyFont="1" applyFill="1" applyBorder="1" applyAlignment="1"/>
    <xf numFmtId="2" fontId="0" fillId="6" borderId="78" xfId="0" applyNumberFormat="1" applyFont="1" applyFill="1" applyBorder="1" applyAlignment="1"/>
    <xf numFmtId="2" fontId="0" fillId="6" borderId="14" xfId="0" applyNumberFormat="1" applyFont="1" applyFill="1" applyBorder="1" applyAlignment="1"/>
    <xf numFmtId="2" fontId="6" fillId="6" borderId="14" xfId="0" applyNumberFormat="1" applyFont="1" applyFill="1" applyBorder="1" applyAlignment="1"/>
    <xf numFmtId="2" fontId="6" fillId="6" borderId="54" xfId="0" applyNumberFormat="1" applyFont="1" applyFill="1" applyBorder="1" applyAlignment="1"/>
    <xf numFmtId="0" fontId="6" fillId="2" borderId="5" xfId="0" applyFont="1" applyFill="1" applyBorder="1" applyAlignment="1"/>
    <xf numFmtId="170" fontId="6" fillId="2" borderId="40" xfId="0" applyNumberFormat="1" applyFont="1" applyFill="1" applyBorder="1" applyAlignment="1"/>
    <xf numFmtId="172" fontId="6" fillId="2" borderId="40" xfId="0" applyNumberFormat="1" applyFont="1" applyFill="1" applyBorder="1" applyAlignment="1"/>
    <xf numFmtId="4" fontId="6" fillId="2" borderId="40" xfId="0" applyNumberFormat="1" applyFont="1" applyFill="1" applyBorder="1" applyAlignment="1"/>
    <xf numFmtId="4" fontId="6" fillId="2" borderId="66" xfId="0" applyNumberFormat="1" applyFont="1" applyFill="1" applyBorder="1" applyAlignment="1"/>
    <xf numFmtId="0" fontId="6" fillId="2" borderId="25" xfId="0" applyFont="1" applyFill="1" applyBorder="1" applyAlignment="1"/>
    <xf numFmtId="49" fontId="6" fillId="2" borderId="74" xfId="0" applyNumberFormat="1" applyFont="1" applyFill="1" applyBorder="1" applyAlignment="1"/>
    <xf numFmtId="4" fontId="6" fillId="2" borderId="74" xfId="0" applyNumberFormat="1" applyFont="1" applyFill="1" applyBorder="1" applyAlignment="1"/>
    <xf numFmtId="172" fontId="6" fillId="2" borderId="74" xfId="0" applyNumberFormat="1" applyFont="1" applyFill="1" applyBorder="1" applyAlignment="1"/>
    <xf numFmtId="170" fontId="6" fillId="2" borderId="74" xfId="0" applyNumberFormat="1" applyFont="1" applyFill="1" applyBorder="1" applyAlignment="1"/>
    <xf numFmtId="4" fontId="6" fillId="2" borderId="26" xfId="0" applyNumberFormat="1" applyFont="1" applyFill="1" applyBorder="1" applyAlignment="1"/>
    <xf numFmtId="4" fontId="6" fillId="2" borderId="22" xfId="0" applyNumberFormat="1" applyFont="1" applyFill="1" applyBorder="1" applyAlignment="1"/>
    <xf numFmtId="0" fontId="0" fillId="0" borderId="0" xfId="0" applyNumberFormat="1" applyFont="1" applyAlignment="1"/>
    <xf numFmtId="2" fontId="0" fillId="6" borderId="5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9" fontId="6" fillId="6" borderId="14" xfId="1" applyFont="1" applyFill="1" applyBorder="1" applyAlignment="1"/>
    <xf numFmtId="9" fontId="0" fillId="6" borderId="14" xfId="1" applyFont="1" applyFill="1" applyBorder="1" applyAlignment="1"/>
    <xf numFmtId="9" fontId="6" fillId="6" borderId="54" xfId="1" applyFont="1" applyFill="1" applyBorder="1" applyAlignment="1"/>
    <xf numFmtId="9" fontId="0" fillId="8" borderId="52" xfId="1" applyFont="1" applyFill="1" applyBorder="1" applyAlignment="1"/>
    <xf numFmtId="9" fontId="0" fillId="8" borderId="14" xfId="1" applyFont="1" applyFill="1" applyBorder="1" applyAlignment="1"/>
    <xf numFmtId="9" fontId="6" fillId="8" borderId="14" xfId="1" applyFont="1" applyFill="1" applyBorder="1" applyAlignment="1"/>
    <xf numFmtId="9" fontId="6" fillId="8" borderId="54" xfId="1" applyFont="1" applyFill="1" applyBorder="1" applyAlignment="1"/>
    <xf numFmtId="49" fontId="4" fillId="3" borderId="14" xfId="0" applyNumberFormat="1" applyFont="1" applyFill="1" applyBorder="1" applyAlignment="1" applyProtection="1">
      <alignment horizontal="center" vertical="center"/>
      <protection locked="0" hidden="1"/>
    </xf>
    <xf numFmtId="174" fontId="0" fillId="7" borderId="14" xfId="0" applyNumberFormat="1" applyFont="1" applyFill="1" applyBorder="1" applyAlignment="1" applyProtection="1">
      <protection locked="0" hidden="1"/>
    </xf>
    <xf numFmtId="49" fontId="0" fillId="10" borderId="51" xfId="0" applyNumberFormat="1" applyFont="1" applyFill="1" applyBorder="1" applyAlignment="1" applyProtection="1">
      <protection locked="0" hidden="1"/>
    </xf>
    <xf numFmtId="4" fontId="0" fillId="9" borderId="14" xfId="0" applyNumberFormat="1" applyFont="1" applyFill="1" applyBorder="1" applyAlignment="1" applyProtection="1">
      <protection locked="0" hidden="1"/>
    </xf>
    <xf numFmtId="4" fontId="0" fillId="9" borderId="71" xfId="0" applyNumberFormat="1" applyFont="1" applyFill="1" applyBorder="1" applyAlignment="1" applyProtection="1">
      <protection locked="0" hidden="1"/>
    </xf>
    <xf numFmtId="4" fontId="0" fillId="10" borderId="52" xfId="0" applyNumberFormat="1" applyFont="1" applyFill="1" applyBorder="1" applyAlignment="1" applyProtection="1">
      <protection locked="0" hidden="1"/>
    </xf>
    <xf numFmtId="4" fontId="0" fillId="10" borderId="70" xfId="0" applyNumberFormat="1" applyFont="1" applyFill="1" applyBorder="1" applyAlignment="1" applyProtection="1">
      <protection locked="0" hidden="1"/>
    </xf>
    <xf numFmtId="4" fontId="0" fillId="10" borderId="14" xfId="0" applyNumberFormat="1" applyFont="1" applyFill="1" applyBorder="1" applyAlignment="1" applyProtection="1">
      <protection locked="0" hidden="1"/>
    </xf>
    <xf numFmtId="4" fontId="0" fillId="10" borderId="71" xfId="0" applyNumberFormat="1" applyFont="1" applyFill="1" applyBorder="1" applyAlignment="1" applyProtection="1">
      <protection locked="0" hidden="1"/>
    </xf>
    <xf numFmtId="2" fontId="0" fillId="10" borderId="52" xfId="0" applyNumberFormat="1" applyFont="1" applyFill="1" applyBorder="1" applyAlignment="1" applyProtection="1">
      <protection locked="0" hidden="1"/>
    </xf>
    <xf numFmtId="2" fontId="0" fillId="10" borderId="70" xfId="0" applyNumberFormat="1" applyFont="1" applyFill="1" applyBorder="1" applyAlignment="1" applyProtection="1">
      <protection locked="0" hidden="1"/>
    </xf>
    <xf numFmtId="2" fontId="0" fillId="10" borderId="14" xfId="0" applyNumberFormat="1" applyFont="1" applyFill="1" applyBorder="1" applyAlignment="1" applyProtection="1">
      <protection locked="0" hidden="1"/>
    </xf>
    <xf numFmtId="2" fontId="0" fillId="10" borderId="71" xfId="0" applyNumberFormat="1" applyFont="1" applyFill="1" applyBorder="1" applyAlignment="1" applyProtection="1">
      <protection locked="0" hidden="1"/>
    </xf>
    <xf numFmtId="2" fontId="0" fillId="10" borderId="54" xfId="0" applyNumberFormat="1" applyFont="1" applyFill="1" applyBorder="1" applyAlignment="1" applyProtection="1">
      <protection locked="0" hidden="1"/>
    </xf>
    <xf numFmtId="2" fontId="0" fillId="10" borderId="72" xfId="0" applyNumberFormat="1" applyFont="1" applyFill="1" applyBorder="1" applyAlignment="1" applyProtection="1">
      <protection locked="0" hidden="1"/>
    </xf>
    <xf numFmtId="49" fontId="0" fillId="12" borderId="51" xfId="0" applyNumberFormat="1" applyFont="1" applyFill="1" applyBorder="1" applyAlignment="1" applyProtection="1">
      <protection locked="0" hidden="1"/>
    </xf>
    <xf numFmtId="49" fontId="0" fillId="9" borderId="14" xfId="0" applyNumberFormat="1" applyFont="1" applyFill="1" applyBorder="1" applyAlignment="1" applyProtection="1">
      <protection locked="0" hidden="1"/>
    </xf>
    <xf numFmtId="4" fontId="0" fillId="11" borderId="14" xfId="0" applyNumberFormat="1" applyFont="1" applyFill="1" applyBorder="1" applyAlignment="1" applyProtection="1">
      <protection locked="0" hidden="1"/>
    </xf>
    <xf numFmtId="4" fontId="0" fillId="11" borderId="71" xfId="0" applyNumberFormat="1" applyFont="1" applyFill="1" applyBorder="1" applyAlignment="1" applyProtection="1">
      <protection locked="0" hidden="1"/>
    </xf>
    <xf numFmtId="4" fontId="18" fillId="9" borderId="14" xfId="0" applyNumberFormat="1" applyFont="1" applyFill="1" applyBorder="1" applyAlignment="1" applyProtection="1">
      <protection locked="0" hidden="1"/>
    </xf>
    <xf numFmtId="4" fontId="0" fillId="9" borderId="70" xfId="0" applyNumberFormat="1" applyFont="1" applyFill="1" applyBorder="1" applyAlignment="1" applyProtection="1">
      <protection locked="0" hidden="1"/>
    </xf>
    <xf numFmtId="4" fontId="0" fillId="9" borderId="72" xfId="0" applyNumberFormat="1" applyFont="1" applyFill="1" applyBorder="1" applyAlignment="1" applyProtection="1">
      <protection locked="0" hidden="1"/>
    </xf>
    <xf numFmtId="0" fontId="17" fillId="2" borderId="6" xfId="0" applyFont="1" applyFill="1" applyBorder="1" applyAlignment="1"/>
    <xf numFmtId="0" fontId="17" fillId="2" borderId="6" xfId="0" applyFont="1" applyFill="1" applyBorder="1" applyAlignment="1">
      <alignment horizontal="right"/>
    </xf>
    <xf numFmtId="49" fontId="4" fillId="3" borderId="81" xfId="0" applyNumberFormat="1" applyFont="1" applyFill="1" applyBorder="1" applyAlignment="1" applyProtection="1">
      <alignment horizontal="center" vertical="center"/>
      <protection locked="0" hidden="1"/>
    </xf>
    <xf numFmtId="10" fontId="0" fillId="3" borderId="82" xfId="0" applyNumberFormat="1" applyFont="1" applyFill="1" applyBorder="1" applyAlignment="1" applyProtection="1">
      <alignment horizontal="center" vertical="top" wrapText="1"/>
      <protection locked="0" hidden="1"/>
    </xf>
    <xf numFmtId="49" fontId="0" fillId="13" borderId="80" xfId="0" applyNumberFormat="1" applyFont="1" applyFill="1" applyBorder="1" applyAlignment="1" applyProtection="1">
      <alignment vertical="center"/>
      <protection locked="0" hidden="1"/>
    </xf>
    <xf numFmtId="0" fontId="20" fillId="0" borderId="0" xfId="0" applyNumberFormat="1" applyFont="1" applyAlignment="1"/>
    <xf numFmtId="0" fontId="17" fillId="2" borderId="6" xfId="0" applyFont="1" applyFill="1" applyBorder="1" applyAlignment="1">
      <alignment horizontal="center"/>
    </xf>
    <xf numFmtId="3" fontId="6" fillId="2" borderId="6" xfId="0" applyNumberFormat="1" applyFont="1" applyFill="1" applyBorder="1" applyAlignment="1"/>
    <xf numFmtId="49" fontId="17" fillId="2" borderId="11" xfId="0" applyNumberFormat="1" applyFont="1" applyFill="1" applyBorder="1" applyAlignment="1" applyProtection="1">
      <alignment horizontal="left"/>
      <protection locked="0" hidden="1"/>
    </xf>
    <xf numFmtId="0" fontId="0" fillId="2" borderId="6" xfId="0" applyFont="1" applyFill="1" applyBorder="1" applyAlignment="1" applyProtection="1">
      <protection locked="0" hidden="1"/>
    </xf>
    <xf numFmtId="0" fontId="0" fillId="2" borderId="7" xfId="0" applyFont="1" applyFill="1" applyBorder="1" applyAlignment="1" applyProtection="1">
      <protection locked="0" hidden="1"/>
    </xf>
    <xf numFmtId="49" fontId="0" fillId="2" borderId="11" xfId="0" applyNumberFormat="1" applyFont="1" applyFill="1" applyBorder="1" applyAlignment="1" applyProtection="1">
      <alignment horizontal="left"/>
      <protection locked="0" hidden="1"/>
    </xf>
    <xf numFmtId="49" fontId="0" fillId="2" borderId="8" xfId="0" applyNumberFormat="1" applyFont="1" applyFill="1" applyBorder="1" applyAlignment="1" applyProtection="1">
      <alignment horizontal="left"/>
      <protection locked="0" hidden="1"/>
    </xf>
    <xf numFmtId="0" fontId="0" fillId="2" borderId="9" xfId="0" applyFont="1" applyFill="1" applyBorder="1" applyAlignment="1" applyProtection="1">
      <protection locked="0" hidden="1"/>
    </xf>
    <xf numFmtId="0" fontId="0" fillId="2" borderId="10" xfId="0" applyFont="1" applyFill="1" applyBorder="1" applyAlignment="1" applyProtection="1">
      <protection locked="0" hidden="1"/>
    </xf>
    <xf numFmtId="49" fontId="18" fillId="2" borderId="11" xfId="0" applyNumberFormat="1" applyFont="1" applyFill="1" applyBorder="1" applyAlignment="1" applyProtection="1">
      <alignment horizontal="left"/>
      <protection locked="0" hidden="1"/>
    </xf>
    <xf numFmtId="49" fontId="0" fillId="2" borderId="16" xfId="0" applyNumberFormat="1" applyFont="1" applyFill="1" applyBorder="1" applyAlignment="1" applyProtection="1">
      <alignment horizontal="left"/>
      <protection locked="0" hidden="1"/>
    </xf>
    <xf numFmtId="0" fontId="0" fillId="2" borderId="13" xfId="0" applyFont="1" applyFill="1" applyBorder="1" applyAlignment="1" applyProtection="1">
      <protection locked="0" hidden="1"/>
    </xf>
    <xf numFmtId="0" fontId="0" fillId="2" borderId="17" xfId="0" applyFont="1" applyFill="1" applyBorder="1" applyAlignment="1" applyProtection="1">
      <protection locked="0" hidden="1"/>
    </xf>
    <xf numFmtId="49" fontId="3" fillId="2" borderId="8" xfId="0" applyNumberFormat="1" applyFont="1" applyFill="1" applyBorder="1" applyAlignment="1" applyProtection="1">
      <alignment horizontal="left"/>
      <protection locked="0" hidden="1"/>
    </xf>
    <xf numFmtId="49" fontId="3" fillId="2" borderId="11" xfId="0" applyNumberFormat="1" applyFont="1" applyFill="1" applyBorder="1" applyAlignment="1" applyProtection="1">
      <alignment horizontal="left"/>
      <protection locked="0" hidden="1"/>
    </xf>
    <xf numFmtId="49" fontId="3" fillId="2" borderId="16" xfId="0" applyNumberFormat="1" applyFont="1" applyFill="1" applyBorder="1" applyAlignment="1" applyProtection="1">
      <alignment horizontal="left"/>
      <protection locked="0" hidden="1"/>
    </xf>
    <xf numFmtId="0" fontId="0" fillId="0" borderId="35" xfId="0" applyFont="1" applyBorder="1" applyAlignment="1"/>
    <xf numFmtId="49" fontId="6" fillId="2" borderId="45" xfId="0" applyNumberFormat="1" applyFont="1" applyFill="1" applyBorder="1" applyAlignment="1">
      <alignment horizontal="center"/>
    </xf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49" fontId="2" fillId="2" borderId="45" xfId="0" applyNumberFormat="1" applyFont="1" applyFill="1" applyBorder="1" applyAlignment="1">
      <alignment horizontal="center"/>
    </xf>
    <xf numFmtId="0" fontId="3" fillId="2" borderId="46" xfId="0" applyFont="1" applyFill="1" applyBorder="1" applyAlignment="1"/>
    <xf numFmtId="0" fontId="3" fillId="2" borderId="47" xfId="0" applyFont="1" applyFill="1" applyBorder="1" applyAlignment="1"/>
    <xf numFmtId="1" fontId="4" fillId="2" borderId="45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7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42" xfId="0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49" fontId="6" fillId="2" borderId="68" xfId="0" applyNumberFormat="1" applyFont="1" applyFill="1" applyBorder="1" applyAlignment="1">
      <alignment horizontal="center"/>
    </xf>
    <xf numFmtId="0" fontId="0" fillId="2" borderId="68" xfId="0" applyFont="1" applyFill="1" applyBorder="1" applyAlignment="1"/>
    <xf numFmtId="0" fontId="0" fillId="2" borderId="45" xfId="0" applyFont="1" applyFill="1" applyBorder="1" applyAlignment="1"/>
    <xf numFmtId="49" fontId="2" fillId="2" borderId="63" xfId="0" applyNumberFormat="1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12" xfId="0" applyFont="1" applyFill="1" applyBorder="1" applyAlignment="1"/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0" fontId="0" fillId="2" borderId="43" xfId="0" applyFont="1" applyFill="1" applyBorder="1" applyAlignment="1"/>
    <xf numFmtId="0" fontId="0" fillId="2" borderId="66" xfId="0" applyFont="1" applyFill="1" applyBorder="1" applyAlignment="1"/>
    <xf numFmtId="0" fontId="0" fillId="2" borderId="67" xfId="0" applyFont="1" applyFill="1" applyBorder="1" applyAlignment="1"/>
    <xf numFmtId="49" fontId="6" fillId="2" borderId="63" xfId="0" applyNumberFormat="1" applyFont="1" applyFill="1" applyBorder="1" applyAlignment="1">
      <alignment horizontal="center"/>
    </xf>
    <xf numFmtId="0" fontId="0" fillId="2" borderId="64" xfId="0" applyFont="1" applyFill="1" applyBorder="1" applyAlignment="1"/>
    <xf numFmtId="0" fontId="0" fillId="2" borderId="79" xfId="0" applyFont="1" applyFill="1" applyBorder="1" applyAlignment="1"/>
  </cellXfs>
  <cellStyles count="2">
    <cellStyle name="Procent" xfId="1" builtinId="5"/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EEDA"/>
      <rgbColor rgb="FF0000FF"/>
      <rgbColor rgb="FFC00000"/>
      <rgbColor rgb="FFBBBBBB"/>
      <rgbColor rgb="FFBFBFBF"/>
      <rgbColor rgb="FFFFDF7F"/>
      <rgbColor rgb="FFF7CAAC"/>
      <rgbColor rgb="FFF19D64"/>
      <rgbColor rgb="FFC5DEB5"/>
      <rgbColor rgb="FFC5DEB5"/>
      <rgbColor rgb="FFB7D6A3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282575</xdr:colOff>
      <xdr:row>0</xdr:row>
      <xdr:rowOff>200025</xdr:rowOff>
    </xdr:from>
    <xdr:to>
      <xdr:col>5</xdr:col>
      <xdr:colOff>2346325</xdr:colOff>
      <xdr:row>10</xdr:row>
      <xdr:rowOff>6350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200025"/>
          <a:ext cx="2063750" cy="185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36" name="Afbeelding 2" descr="Afbeelding 2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3175000</xdr:colOff>
      <xdr:row>0</xdr:row>
      <xdr:rowOff>22225</xdr:rowOff>
    </xdr:from>
    <xdr:to>
      <xdr:col>5</xdr:col>
      <xdr:colOff>33308</xdr:colOff>
      <xdr:row>2</xdr:row>
      <xdr:rowOff>123825</xdr:rowOff>
    </xdr:to>
    <xdr:pic>
      <xdr:nvPicPr>
        <xdr:cNvPr id="4" name="Afbeelding 1" descr="Afbeelding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399" y="22225"/>
          <a:ext cx="1074710" cy="635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296465</xdr:colOff>
      <xdr:row>0</xdr:row>
      <xdr:rowOff>0</xdr:rowOff>
    </xdr:from>
    <xdr:to>
      <xdr:col>11</xdr:col>
      <xdr:colOff>427628</xdr:colOff>
      <xdr:row>3</xdr:row>
      <xdr:rowOff>158750</xdr:rowOff>
    </xdr:to>
    <xdr:pic>
      <xdr:nvPicPr>
        <xdr:cNvPr id="8" name="Afbeelding 4" descr="Afbeelding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54865" y="0"/>
          <a:ext cx="855064" cy="685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330200</xdr:colOff>
      <xdr:row>0</xdr:row>
      <xdr:rowOff>12700</xdr:rowOff>
    </xdr:from>
    <xdr:to>
      <xdr:col>3</xdr:col>
      <xdr:colOff>461363</xdr:colOff>
      <xdr:row>3</xdr:row>
      <xdr:rowOff>171450</xdr:rowOff>
    </xdr:to>
    <xdr:pic>
      <xdr:nvPicPr>
        <xdr:cNvPr id="3" name="Afbeelding 4" descr="Afbeelding 4">
          <a:extLst>
            <a:ext uri="{FF2B5EF4-FFF2-40B4-BE49-F238E27FC236}">
              <a16:creationId xmlns:a16="http://schemas.microsoft.com/office/drawing/2014/main" id="{D48C4134-951A-4D48-B18F-01549E22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597400" y="12700"/>
          <a:ext cx="855063" cy="67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304800</xdr:colOff>
      <xdr:row>0</xdr:row>
      <xdr:rowOff>0</xdr:rowOff>
    </xdr:from>
    <xdr:to>
      <xdr:col>7</xdr:col>
      <xdr:colOff>435963</xdr:colOff>
      <xdr:row>3</xdr:row>
      <xdr:rowOff>158750</xdr:rowOff>
    </xdr:to>
    <xdr:pic>
      <xdr:nvPicPr>
        <xdr:cNvPr id="4" name="Afbeelding 4" descr="Afbeelding 4">
          <a:extLst>
            <a:ext uri="{FF2B5EF4-FFF2-40B4-BE49-F238E27FC236}">
              <a16:creationId xmlns:a16="http://schemas.microsoft.com/office/drawing/2014/main" id="{703BC6C7-7C4C-DF4E-A690-2BF3AE7DF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67600" y="0"/>
          <a:ext cx="855063" cy="67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254000</xdr:colOff>
      <xdr:row>0</xdr:row>
      <xdr:rowOff>0</xdr:rowOff>
    </xdr:from>
    <xdr:to>
      <xdr:col>15</xdr:col>
      <xdr:colOff>385163</xdr:colOff>
      <xdr:row>3</xdr:row>
      <xdr:rowOff>158750</xdr:rowOff>
    </xdr:to>
    <xdr:pic>
      <xdr:nvPicPr>
        <xdr:cNvPr id="5" name="Afbeelding 4" descr="Afbeelding 4">
          <a:extLst>
            <a:ext uri="{FF2B5EF4-FFF2-40B4-BE49-F238E27FC236}">
              <a16:creationId xmlns:a16="http://schemas.microsoft.com/office/drawing/2014/main" id="{CC6E8042-E935-2F44-8199-148B910C1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208000" y="0"/>
          <a:ext cx="855063" cy="67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18</xdr:col>
      <xdr:colOff>304800</xdr:colOff>
      <xdr:row>0</xdr:row>
      <xdr:rowOff>25400</xdr:rowOff>
    </xdr:from>
    <xdr:to>
      <xdr:col>19</xdr:col>
      <xdr:colOff>435963</xdr:colOff>
      <xdr:row>4</xdr:row>
      <xdr:rowOff>6350</xdr:rowOff>
    </xdr:to>
    <xdr:pic>
      <xdr:nvPicPr>
        <xdr:cNvPr id="6" name="Afbeelding 4" descr="Afbeelding 4">
          <a:extLst>
            <a:ext uri="{FF2B5EF4-FFF2-40B4-BE49-F238E27FC236}">
              <a16:creationId xmlns:a16="http://schemas.microsoft.com/office/drawing/2014/main" id="{CEE4B926-EC94-4744-A85F-AD0594796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54400" y="25400"/>
          <a:ext cx="855063" cy="67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22</xdr:col>
      <xdr:colOff>266700</xdr:colOff>
      <xdr:row>0</xdr:row>
      <xdr:rowOff>25400</xdr:rowOff>
    </xdr:from>
    <xdr:to>
      <xdr:col>23</xdr:col>
      <xdr:colOff>397863</xdr:colOff>
      <xdr:row>4</xdr:row>
      <xdr:rowOff>6350</xdr:rowOff>
    </xdr:to>
    <xdr:pic>
      <xdr:nvPicPr>
        <xdr:cNvPr id="7" name="Afbeelding 4" descr="Afbeelding 4">
          <a:extLst>
            <a:ext uri="{FF2B5EF4-FFF2-40B4-BE49-F238E27FC236}">
              <a16:creationId xmlns:a16="http://schemas.microsoft.com/office/drawing/2014/main" id="{ED5F0BD1-000D-244C-B1F8-9314A13B2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11900" y="25400"/>
          <a:ext cx="855063" cy="67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26</xdr:col>
      <xdr:colOff>279400</xdr:colOff>
      <xdr:row>0</xdr:row>
      <xdr:rowOff>0</xdr:rowOff>
    </xdr:from>
    <xdr:to>
      <xdr:col>27</xdr:col>
      <xdr:colOff>410563</xdr:colOff>
      <xdr:row>3</xdr:row>
      <xdr:rowOff>158750</xdr:rowOff>
    </xdr:to>
    <xdr:pic>
      <xdr:nvPicPr>
        <xdr:cNvPr id="9" name="Afbeelding 4" descr="Afbeelding 4">
          <a:extLst>
            <a:ext uri="{FF2B5EF4-FFF2-40B4-BE49-F238E27FC236}">
              <a16:creationId xmlns:a16="http://schemas.microsoft.com/office/drawing/2014/main" id="{3ED991F2-DC3E-7D41-AC55-EA15E7B8E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20200" y="0"/>
          <a:ext cx="855063" cy="6794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12" name="Afbeelding 4" descr="Afbeelding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16" name="Afbeelding 5" descr="Afbeelding 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20" name="Afbeelding 2" descr="Afbeelding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24" name="Afbeelding 2" descr="Afbeelding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28" name="Afbeelding 2" descr="Afbeelding 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215900</xdr:colOff>
      <xdr:row>0</xdr:row>
      <xdr:rowOff>12701</xdr:rowOff>
    </xdr:from>
    <xdr:to>
      <xdr:col>16</xdr:col>
      <xdr:colOff>375637</xdr:colOff>
      <xdr:row>3</xdr:row>
      <xdr:rowOff>114301</xdr:rowOff>
    </xdr:to>
    <xdr:pic>
      <xdr:nvPicPr>
        <xdr:cNvPr id="32" name="Afbeelding 2" descr="Afbeelding 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0800" y="12701"/>
          <a:ext cx="858238" cy="6731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.christiaens@vkkl.n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topLeftCell="B1" workbookViewId="0">
      <selection activeCell="B28" sqref="B28:K28"/>
    </sheetView>
  </sheetViews>
  <sheetFormatPr baseColWidth="10" defaultColWidth="10.83203125" defaultRowHeight="15" customHeight="1" x14ac:dyDescent="0.2"/>
  <cols>
    <col min="1" max="1" width="3.83203125" style="1" customWidth="1"/>
    <col min="2" max="5" width="10.83203125" style="1" customWidth="1"/>
    <col min="6" max="6" width="35.6640625" style="1" customWidth="1"/>
    <col min="7" max="7" width="3" style="1" customWidth="1"/>
    <col min="8" max="14" width="10.83203125" style="1" customWidth="1"/>
    <col min="15" max="16384" width="10.83203125" style="1"/>
  </cols>
  <sheetData>
    <row r="1" spans="1:13" ht="26" customHeight="1" x14ac:dyDescent="0.3">
      <c r="A1" s="2"/>
      <c r="B1" s="3" t="s">
        <v>0</v>
      </c>
      <c r="C1" s="4"/>
      <c r="D1" s="4"/>
      <c r="E1" s="4"/>
      <c r="F1" s="4"/>
      <c r="G1" s="4"/>
      <c r="H1" s="5" t="s">
        <v>1</v>
      </c>
      <c r="I1" s="6"/>
      <c r="J1" s="6"/>
      <c r="K1" s="6"/>
      <c r="L1" s="4"/>
      <c r="M1" s="7"/>
    </row>
    <row r="2" spans="1:13" ht="15" customHeight="1" x14ac:dyDescent="0.3">
      <c r="A2" s="8"/>
      <c r="B2" s="9"/>
      <c r="C2" s="10"/>
      <c r="D2" s="10"/>
      <c r="E2" s="10"/>
      <c r="F2" s="10"/>
      <c r="G2" s="11"/>
      <c r="H2" s="304"/>
      <c r="I2" s="298"/>
      <c r="J2" s="298"/>
      <c r="K2" s="299"/>
      <c r="L2" s="13"/>
      <c r="M2" s="14"/>
    </row>
    <row r="3" spans="1:13" ht="19" customHeight="1" x14ac:dyDescent="0.3">
      <c r="A3" s="8"/>
      <c r="B3" s="9"/>
      <c r="C3" s="10"/>
      <c r="D3" s="10"/>
      <c r="E3" s="10"/>
      <c r="F3" s="10"/>
      <c r="G3" s="11"/>
      <c r="H3" s="305"/>
      <c r="I3" s="294"/>
      <c r="J3" s="294"/>
      <c r="K3" s="295"/>
      <c r="L3" s="13"/>
      <c r="M3" s="14"/>
    </row>
    <row r="4" spans="1:13" ht="15" customHeight="1" x14ac:dyDescent="0.3">
      <c r="A4" s="8"/>
      <c r="B4" s="9"/>
      <c r="C4" s="10"/>
      <c r="D4" s="10"/>
      <c r="E4" s="10"/>
      <c r="F4" s="10"/>
      <c r="G4" s="11"/>
      <c r="H4" s="305"/>
      <c r="I4" s="294"/>
      <c r="J4" s="294"/>
      <c r="K4" s="295"/>
      <c r="L4" s="13"/>
      <c r="M4" s="14"/>
    </row>
    <row r="5" spans="1:13" ht="15" customHeight="1" x14ac:dyDescent="0.3">
      <c r="A5" s="8"/>
      <c r="B5" s="9"/>
      <c r="C5" s="10"/>
      <c r="D5" s="10"/>
      <c r="E5" s="10"/>
      <c r="F5" s="10"/>
      <c r="G5" s="11"/>
      <c r="H5" s="305"/>
      <c r="I5" s="294"/>
      <c r="J5" s="294"/>
      <c r="K5" s="295"/>
      <c r="L5" s="13"/>
      <c r="M5" s="14"/>
    </row>
    <row r="6" spans="1:13" ht="15" customHeight="1" x14ac:dyDescent="0.3">
      <c r="A6" s="8"/>
      <c r="B6" s="9"/>
      <c r="C6" s="10"/>
      <c r="D6" s="10"/>
      <c r="E6" s="10"/>
      <c r="F6" s="10"/>
      <c r="G6" s="11"/>
      <c r="H6" s="305"/>
      <c r="I6" s="294"/>
      <c r="J6" s="294"/>
      <c r="K6" s="295"/>
      <c r="L6" s="13"/>
      <c r="M6" s="14"/>
    </row>
    <row r="7" spans="1:13" ht="15" customHeight="1" x14ac:dyDescent="0.3">
      <c r="A7" s="8"/>
      <c r="B7" s="9"/>
      <c r="C7" s="10"/>
      <c r="D7" s="10"/>
      <c r="E7" s="10"/>
      <c r="F7" s="10"/>
      <c r="G7" s="11"/>
      <c r="H7" s="305"/>
      <c r="I7" s="294"/>
      <c r="J7" s="294"/>
      <c r="K7" s="295"/>
      <c r="L7" s="13"/>
      <c r="M7" s="14"/>
    </row>
    <row r="8" spans="1:13" ht="15" customHeight="1" x14ac:dyDescent="0.2">
      <c r="A8" s="8"/>
      <c r="B8" s="10"/>
      <c r="C8" s="10"/>
      <c r="D8" s="10"/>
      <c r="E8" s="10"/>
      <c r="F8" s="10"/>
      <c r="G8" s="11"/>
      <c r="H8" s="305"/>
      <c r="I8" s="294"/>
      <c r="J8" s="294"/>
      <c r="K8" s="295"/>
      <c r="L8" s="13"/>
      <c r="M8" s="14"/>
    </row>
    <row r="9" spans="1:13" ht="15" customHeight="1" x14ac:dyDescent="0.2">
      <c r="A9" s="8"/>
      <c r="B9" s="10"/>
      <c r="C9" s="10"/>
      <c r="D9" s="10"/>
      <c r="E9" s="10"/>
      <c r="F9" s="10"/>
      <c r="G9" s="11"/>
      <c r="H9" s="305"/>
      <c r="I9" s="294"/>
      <c r="J9" s="294"/>
      <c r="K9" s="295"/>
      <c r="L9" s="13"/>
      <c r="M9" s="14"/>
    </row>
    <row r="10" spans="1:13" ht="15" customHeight="1" x14ac:dyDescent="0.2">
      <c r="A10" s="8"/>
      <c r="B10" s="10"/>
      <c r="C10" s="10"/>
      <c r="D10" s="10"/>
      <c r="E10" s="10"/>
      <c r="F10" s="10"/>
      <c r="G10" s="11"/>
      <c r="H10" s="305"/>
      <c r="I10" s="294"/>
      <c r="J10" s="294"/>
      <c r="K10" s="295"/>
      <c r="L10" s="13"/>
      <c r="M10" s="14"/>
    </row>
    <row r="11" spans="1:13" ht="15" customHeight="1" x14ac:dyDescent="0.2">
      <c r="A11" s="8"/>
      <c r="B11" s="10"/>
      <c r="C11" s="10"/>
      <c r="D11" s="10"/>
      <c r="E11" s="10"/>
      <c r="F11" s="15"/>
      <c r="G11" s="11"/>
      <c r="H11" s="305"/>
      <c r="I11" s="294"/>
      <c r="J11" s="294"/>
      <c r="K11" s="295"/>
      <c r="L11" s="13"/>
      <c r="M11" s="14"/>
    </row>
    <row r="12" spans="1:13" ht="21" customHeight="1" x14ac:dyDescent="0.2">
      <c r="A12" s="8"/>
      <c r="B12" s="10"/>
      <c r="C12" s="10"/>
      <c r="D12" s="10"/>
      <c r="E12" s="16" t="s">
        <v>2</v>
      </c>
      <c r="F12" s="263" t="s">
        <v>3</v>
      </c>
      <c r="G12" s="17"/>
      <c r="H12" s="305"/>
      <c r="I12" s="294"/>
      <c r="J12" s="294"/>
      <c r="K12" s="295"/>
      <c r="L12" s="13"/>
      <c r="M12" s="14"/>
    </row>
    <row r="13" spans="1:13" ht="21" customHeight="1" x14ac:dyDescent="0.2">
      <c r="A13" s="8"/>
      <c r="B13" s="10"/>
      <c r="C13" s="10"/>
      <c r="D13" s="10"/>
      <c r="E13" s="16" t="s">
        <v>4</v>
      </c>
      <c r="F13" s="263" t="s">
        <v>5</v>
      </c>
      <c r="G13" s="17"/>
      <c r="H13" s="305"/>
      <c r="I13" s="294"/>
      <c r="J13" s="294"/>
      <c r="K13" s="295"/>
      <c r="L13" s="13"/>
      <c r="M13" s="14"/>
    </row>
    <row r="14" spans="1:13" ht="21" customHeight="1" x14ac:dyDescent="0.2">
      <c r="A14" s="8"/>
      <c r="B14" s="10"/>
      <c r="C14" s="10"/>
      <c r="D14" s="10"/>
      <c r="E14" s="16" t="s">
        <v>6</v>
      </c>
      <c r="F14" s="287" t="s">
        <v>7</v>
      </c>
      <c r="G14" s="18"/>
      <c r="H14" s="306"/>
      <c r="I14" s="302"/>
      <c r="J14" s="302"/>
      <c r="K14" s="303"/>
      <c r="L14" s="13"/>
      <c r="M14" s="14"/>
    </row>
    <row r="15" spans="1:13" ht="15" customHeight="1" x14ac:dyDescent="0.2">
      <c r="A15" s="8"/>
      <c r="B15" s="10"/>
      <c r="C15" s="10"/>
      <c r="D15" s="10"/>
      <c r="E15" s="286" t="s">
        <v>191</v>
      </c>
      <c r="F15" s="289" t="s">
        <v>192</v>
      </c>
      <c r="G15" s="19"/>
      <c r="H15" s="12"/>
      <c r="I15" s="12"/>
      <c r="J15" s="12"/>
      <c r="K15" s="12"/>
      <c r="L15" s="290" t="s">
        <v>192</v>
      </c>
      <c r="M15" s="14"/>
    </row>
    <row r="16" spans="1:13" ht="15" customHeight="1" x14ac:dyDescent="0.2">
      <c r="A16" s="8"/>
      <c r="B16" s="10"/>
      <c r="C16" s="10"/>
      <c r="D16" s="10"/>
      <c r="E16" s="16" t="s">
        <v>8</v>
      </c>
      <c r="F16" s="288">
        <v>0.3</v>
      </c>
      <c r="G16" s="20"/>
      <c r="H16" s="21" t="s">
        <v>9</v>
      </c>
      <c r="I16" s="10"/>
      <c r="J16" s="10"/>
      <c r="K16" s="10"/>
      <c r="L16" s="290" t="s">
        <v>193</v>
      </c>
      <c r="M16" s="14"/>
    </row>
    <row r="17" spans="1:13" ht="15" customHeight="1" x14ac:dyDescent="0.2">
      <c r="A17" s="8"/>
      <c r="B17" s="10"/>
      <c r="C17" s="10"/>
      <c r="D17" s="10"/>
      <c r="E17" s="10"/>
      <c r="F17" s="12"/>
      <c r="G17" s="10"/>
      <c r="H17" s="10"/>
      <c r="I17" s="10"/>
      <c r="J17" s="10"/>
      <c r="K17" s="10"/>
      <c r="L17" s="285"/>
      <c r="M17" s="14"/>
    </row>
    <row r="18" spans="1:13" ht="15" customHeight="1" x14ac:dyDescent="0.2">
      <c r="A18" s="8"/>
      <c r="B18" s="10"/>
      <c r="C18" s="10"/>
      <c r="D18" s="10"/>
      <c r="E18" s="22" t="s">
        <v>10</v>
      </c>
      <c r="F18" s="21" t="s">
        <v>11</v>
      </c>
      <c r="G18" s="10"/>
      <c r="H18" s="10"/>
      <c r="I18" s="10"/>
      <c r="J18" s="10"/>
      <c r="K18" s="10"/>
      <c r="L18" s="10"/>
      <c r="M18" s="14"/>
    </row>
    <row r="19" spans="1:13" ht="15" customHeight="1" x14ac:dyDescent="0.2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4"/>
    </row>
    <row r="20" spans="1:13" ht="15" customHeight="1" x14ac:dyDescent="0.2">
      <c r="A20" s="8"/>
      <c r="B20" s="23" t="s">
        <v>12</v>
      </c>
      <c r="C20" s="15"/>
      <c r="D20" s="15"/>
      <c r="E20" s="15"/>
      <c r="F20" s="15"/>
      <c r="G20" s="15"/>
      <c r="H20" s="15"/>
      <c r="I20" s="15"/>
      <c r="J20" s="15"/>
      <c r="K20" s="15"/>
      <c r="L20" s="10"/>
      <c r="M20" s="14"/>
    </row>
    <row r="21" spans="1:13" ht="15" customHeight="1" x14ac:dyDescent="0.2">
      <c r="A21" s="24"/>
      <c r="B21" s="297"/>
      <c r="C21" s="298"/>
      <c r="D21" s="298"/>
      <c r="E21" s="298"/>
      <c r="F21" s="298"/>
      <c r="G21" s="298"/>
      <c r="H21" s="298"/>
      <c r="I21" s="298"/>
      <c r="J21" s="298"/>
      <c r="K21" s="299"/>
      <c r="L21" s="13"/>
      <c r="M21" s="14"/>
    </row>
    <row r="22" spans="1:13" ht="15" customHeight="1" x14ac:dyDescent="0.2">
      <c r="A22" s="24"/>
      <c r="B22" s="296"/>
      <c r="C22" s="294"/>
      <c r="D22" s="294"/>
      <c r="E22" s="294"/>
      <c r="F22" s="294"/>
      <c r="G22" s="294"/>
      <c r="H22" s="294"/>
      <c r="I22" s="294"/>
      <c r="J22" s="294"/>
      <c r="K22" s="295"/>
      <c r="L22" s="13"/>
      <c r="M22" s="14"/>
    </row>
    <row r="23" spans="1:13" ht="15" customHeight="1" x14ac:dyDescent="0.2">
      <c r="A23" s="24"/>
      <c r="B23" s="300" t="s">
        <v>187</v>
      </c>
      <c r="C23" s="294"/>
      <c r="D23" s="294"/>
      <c r="E23" s="294"/>
      <c r="F23" s="294"/>
      <c r="G23" s="294"/>
      <c r="H23" s="294"/>
      <c r="I23" s="294"/>
      <c r="J23" s="294"/>
      <c r="K23" s="295"/>
      <c r="L23" s="13"/>
      <c r="M23" s="14"/>
    </row>
    <row r="24" spans="1:13" ht="15" customHeight="1" x14ac:dyDescent="0.2">
      <c r="A24" s="24"/>
      <c r="B24" s="296"/>
      <c r="C24" s="294"/>
      <c r="D24" s="294"/>
      <c r="E24" s="294"/>
      <c r="F24" s="294"/>
      <c r="G24" s="294"/>
      <c r="H24" s="294"/>
      <c r="I24" s="294"/>
      <c r="J24" s="294"/>
      <c r="K24" s="295"/>
      <c r="L24" s="13"/>
      <c r="M24" s="14"/>
    </row>
    <row r="25" spans="1:13" ht="15" customHeight="1" x14ac:dyDescent="0.2">
      <c r="A25" s="24"/>
      <c r="B25" s="296"/>
      <c r="C25" s="294"/>
      <c r="D25" s="294"/>
      <c r="E25" s="294"/>
      <c r="F25" s="294"/>
      <c r="G25" s="294"/>
      <c r="H25" s="294"/>
      <c r="I25" s="294"/>
      <c r="J25" s="294"/>
      <c r="K25" s="295"/>
      <c r="L25" s="13"/>
      <c r="M25" s="14"/>
    </row>
    <row r="26" spans="1:13" ht="15" customHeight="1" x14ac:dyDescent="0.2">
      <c r="A26" s="24"/>
      <c r="B26" s="296"/>
      <c r="C26" s="294"/>
      <c r="D26" s="294"/>
      <c r="E26" s="294"/>
      <c r="F26" s="294"/>
      <c r="G26" s="294"/>
      <c r="H26" s="294"/>
      <c r="I26" s="294"/>
      <c r="J26" s="294"/>
      <c r="K26" s="295"/>
      <c r="L26" s="13"/>
      <c r="M26" s="14"/>
    </row>
    <row r="27" spans="1:13" ht="15" customHeight="1" x14ac:dyDescent="0.2">
      <c r="A27" s="24"/>
      <c r="B27" s="296"/>
      <c r="C27" s="294"/>
      <c r="D27" s="294"/>
      <c r="E27" s="294"/>
      <c r="F27" s="294"/>
      <c r="G27" s="294"/>
      <c r="H27" s="294"/>
      <c r="I27" s="294"/>
      <c r="J27" s="294"/>
      <c r="K27" s="295"/>
      <c r="L27" s="13"/>
      <c r="M27" s="14"/>
    </row>
    <row r="28" spans="1:13" ht="15" customHeight="1" x14ac:dyDescent="0.2">
      <c r="A28" s="24"/>
      <c r="B28" s="293"/>
      <c r="C28" s="294"/>
      <c r="D28" s="294"/>
      <c r="E28" s="294"/>
      <c r="F28" s="294"/>
      <c r="G28" s="294"/>
      <c r="H28" s="294"/>
      <c r="I28" s="294"/>
      <c r="J28" s="294"/>
      <c r="K28" s="295"/>
      <c r="L28" s="13"/>
      <c r="M28" s="14"/>
    </row>
    <row r="29" spans="1:13" ht="15" customHeight="1" x14ac:dyDescent="0.2">
      <c r="A29" s="24"/>
      <c r="B29" s="296"/>
      <c r="C29" s="294"/>
      <c r="D29" s="294"/>
      <c r="E29" s="294"/>
      <c r="F29" s="294"/>
      <c r="G29" s="294"/>
      <c r="H29" s="294"/>
      <c r="I29" s="294"/>
      <c r="J29" s="294"/>
      <c r="K29" s="295"/>
      <c r="L29" s="13"/>
      <c r="M29" s="14"/>
    </row>
    <row r="30" spans="1:13" ht="15" customHeight="1" x14ac:dyDescent="0.2">
      <c r="A30" s="24"/>
      <c r="B30" s="296"/>
      <c r="C30" s="294"/>
      <c r="D30" s="294"/>
      <c r="E30" s="294"/>
      <c r="F30" s="294"/>
      <c r="G30" s="294"/>
      <c r="H30" s="294"/>
      <c r="I30" s="294"/>
      <c r="J30" s="294"/>
      <c r="K30" s="295"/>
      <c r="L30" s="13"/>
      <c r="M30" s="14"/>
    </row>
    <row r="31" spans="1:13" ht="15" customHeight="1" x14ac:dyDescent="0.2">
      <c r="A31" s="25"/>
      <c r="B31" s="301"/>
      <c r="C31" s="302"/>
      <c r="D31" s="302"/>
      <c r="E31" s="302"/>
      <c r="F31" s="302"/>
      <c r="G31" s="302"/>
      <c r="H31" s="302"/>
      <c r="I31" s="302"/>
      <c r="J31" s="302"/>
      <c r="K31" s="303"/>
      <c r="L31" s="26"/>
      <c r="M31" s="27"/>
    </row>
  </sheetData>
  <sheetProtection sheet="1" objects="1" scenarios="1" selectLockedCells="1"/>
  <mergeCells count="24">
    <mergeCell ref="B31:K31"/>
    <mergeCell ref="H2:K2"/>
    <mergeCell ref="H3:K3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B26:K26"/>
    <mergeCell ref="B27:K27"/>
    <mergeCell ref="B28:K28"/>
    <mergeCell ref="B29:K29"/>
    <mergeCell ref="B30:K30"/>
    <mergeCell ref="B21:K21"/>
    <mergeCell ref="B22:K22"/>
    <mergeCell ref="B23:K23"/>
    <mergeCell ref="B24:K24"/>
    <mergeCell ref="B25:K25"/>
  </mergeCells>
  <dataValidations count="1">
    <dataValidation type="list" allowBlank="1" showInputMessage="1" showErrorMessage="1" promptTitle="maak hier uw keuze" sqref="F15" xr:uid="{C377718C-8FAB-4B49-8158-3E65623F353E}">
      <formula1>$L$15:$L$16</formula1>
    </dataValidation>
  </dataValidations>
  <hyperlinks>
    <hyperlink ref="F18" r:id="rId1" xr:uid="{00000000-0004-0000-0000-000000000000}"/>
  </hyperlinks>
  <pageMargins left="0.39370100000000002" right="0.39370100000000002" top="0.78740200000000005" bottom="0.78740200000000005" header="0.39370100000000002" footer="0.39370100000000002"/>
  <pageSetup scale="75" orientation="landscape"/>
  <headerFooter>
    <oddFooter>&amp;C&amp;"Helvetica Neue,Regular"&amp;12&amp;K000000&amp;P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40"/>
  <sheetViews>
    <sheetView showGridLines="0" workbookViewId="0">
      <selection activeCell="G1" sqref="G1:N4"/>
    </sheetView>
  </sheetViews>
  <sheetFormatPr baseColWidth="10" defaultColWidth="8.83203125" defaultRowHeight="15" customHeight="1" x14ac:dyDescent="0.2"/>
  <cols>
    <col min="1" max="1" width="2.6640625" style="255" customWidth="1"/>
    <col min="2" max="2" width="38.6640625" style="255" customWidth="1"/>
    <col min="3" max="6" width="10.1640625" style="255" customWidth="1"/>
    <col min="7" max="17" width="9.1640625" style="255" customWidth="1"/>
    <col min="18" max="18" width="10.1640625" style="255" customWidth="1"/>
    <col min="19" max="19" width="8.83203125" style="255" customWidth="1"/>
    <col min="20" max="16384" width="8.83203125" style="255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188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189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56" t="s">
        <v>190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8"/>
    </row>
    <row r="6" spans="1:18" ht="33" customHeight="1" x14ac:dyDescent="0.2">
      <c r="A6" s="184"/>
      <c r="B6" s="219">
        <v>2025</v>
      </c>
      <c r="C6" s="186" t="s">
        <v>66</v>
      </c>
      <c r="D6" s="186" t="s">
        <v>64</v>
      </c>
      <c r="E6" s="116" t="s">
        <v>67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78" t="str">
        <f>'Realisatie jaar 2019'!B10</f>
        <v>Omzet huur……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59" t="s">
        <v>187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78" t="str">
        <f>'Realisatie jaar 2019'!B18</f>
        <v>…..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78" t="str">
        <f>'Realisatie jaar 2019'!B30</f>
        <v>…….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78" t="str">
        <f>'Realisatie jaar 2019'!B38</f>
        <v>Omzet …….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78" t="str">
        <f>'Realisatie jaar 2019'!B48</f>
        <v>Inkoop …….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6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E39-E49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 t="shared" si="6"/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3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78" t="str">
        <f>'Realisatie jaar 2019'!B77</f>
        <v>…….</v>
      </c>
      <c r="C77" s="124">
        <f t="shared" si="11"/>
        <v>0</v>
      </c>
      <c r="D77" s="257" t="str">
        <f t="shared" si="12"/>
        <v/>
      </c>
      <c r="E77" s="264"/>
      <c r="F77" s="260" t="str">
        <f t="shared" si="13"/>
        <v/>
      </c>
      <c r="G77" s="266"/>
      <c r="H77" s="266"/>
      <c r="I77" s="266"/>
      <c r="J77" s="282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1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78" t="str">
        <f>'Realisatie jaar 2019'!B102</f>
        <v>…..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78" t="str">
        <f>'Realisatie jaar 2019'!B103</f>
        <v>…..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78" t="str">
        <f>'Realisatie jaar 2019'!B104</f>
        <v>…..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78" t="s">
        <v>144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78" t="s">
        <v>144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262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20"/>
      <c r="B120" s="221"/>
      <c r="C120" s="222"/>
      <c r="D120" s="223"/>
      <c r="E120" s="149"/>
      <c r="F120" s="150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5"/>
    </row>
    <row r="121" spans="1:18" ht="15.75" customHeight="1" x14ac:dyDescent="0.2">
      <c r="A121" s="226"/>
      <c r="B121" s="206" t="s">
        <v>183</v>
      </c>
      <c r="C121" s="207">
        <v>45658</v>
      </c>
      <c r="D121" s="229">
        <v>45992</v>
      </c>
      <c r="E121" s="230"/>
      <c r="F121" s="167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</row>
    <row r="122" spans="1:18" ht="15.75" customHeight="1" x14ac:dyDescent="0.2">
      <c r="A122" s="226"/>
      <c r="B122" s="209" t="s">
        <v>46</v>
      </c>
      <c r="C122" s="251">
        <f>'Realisatie jaar 2020'!D122</f>
        <v>0</v>
      </c>
      <c r="D122" s="267"/>
      <c r="E122" s="230"/>
      <c r="F122" s="167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2"/>
    </row>
    <row r="123" spans="1:18" ht="15.75" customHeight="1" x14ac:dyDescent="0.2">
      <c r="A123" s="226"/>
      <c r="B123" s="119" t="s">
        <v>47</v>
      </c>
      <c r="C123" s="235">
        <f>'Realisatie jaar 2020'!D123</f>
        <v>0</v>
      </c>
      <c r="D123" s="267"/>
      <c r="E123" s="230"/>
      <c r="F123" s="167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</row>
    <row r="124" spans="1:18" ht="15.75" customHeight="1" x14ac:dyDescent="0.2">
      <c r="A124" s="226"/>
      <c r="B124" s="119" t="s">
        <v>48</v>
      </c>
      <c r="C124" s="235">
        <f>'Realisatie jaar 2020'!D124</f>
        <v>0</v>
      </c>
      <c r="D124" s="267"/>
      <c r="E124" s="230"/>
      <c r="F124" s="167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2"/>
    </row>
    <row r="125" spans="1:18" ht="15.75" customHeight="1" x14ac:dyDescent="0.2">
      <c r="A125" s="226"/>
      <c r="B125" s="128" t="s">
        <v>49</v>
      </c>
      <c r="C125" s="236">
        <f>SUM(C122:C124)</f>
        <v>0</v>
      </c>
      <c r="D125" s="210">
        <f>SUM(D122:D124)</f>
        <v>0</v>
      </c>
      <c r="E125" s="230"/>
      <c r="F125" s="167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</row>
    <row r="126" spans="1:18" ht="15.75" customHeight="1" x14ac:dyDescent="0.2">
      <c r="A126" s="226"/>
      <c r="B126" s="119" t="s">
        <v>50</v>
      </c>
      <c r="C126" s="235">
        <f>'Realisatie jaar 2020'!D126</f>
        <v>0</v>
      </c>
      <c r="D126" s="267"/>
      <c r="E126" s="230"/>
      <c r="F126" s="167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2"/>
    </row>
    <row r="127" spans="1:18" ht="15.75" customHeight="1" x14ac:dyDescent="0.2">
      <c r="A127" s="226"/>
      <c r="B127" s="119" t="s">
        <v>150</v>
      </c>
      <c r="C127" s="235">
        <f>'Realisatie jaar 2020'!D127</f>
        <v>0</v>
      </c>
      <c r="D127" s="267"/>
      <c r="E127" s="230"/>
      <c r="F127" s="16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</row>
    <row r="128" spans="1:18" ht="15.75" customHeight="1" x14ac:dyDescent="0.2">
      <c r="A128" s="226"/>
      <c r="B128" s="128" t="s">
        <v>52</v>
      </c>
      <c r="C128" s="236">
        <f>SUM(C125:C127)</f>
        <v>0</v>
      </c>
      <c r="D128" s="210">
        <f>SUM(D125:D127)</f>
        <v>0</v>
      </c>
      <c r="E128" s="230"/>
      <c r="F128" s="167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2"/>
    </row>
    <row r="129" spans="1:18" ht="15.75" customHeight="1" x14ac:dyDescent="0.2">
      <c r="A129" s="226"/>
      <c r="B129" s="139"/>
      <c r="C129" s="235"/>
      <c r="D129" s="211"/>
      <c r="E129" s="230"/>
      <c r="F129" s="167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2"/>
    </row>
    <row r="130" spans="1:18" ht="15.75" customHeight="1" x14ac:dyDescent="0.2">
      <c r="A130" s="226"/>
      <c r="B130" s="128" t="s">
        <v>53</v>
      </c>
      <c r="C130" s="235"/>
      <c r="D130" s="211"/>
      <c r="E130" s="230"/>
      <c r="F130" s="167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2"/>
    </row>
    <row r="131" spans="1:18" ht="15.75" customHeight="1" x14ac:dyDescent="0.2">
      <c r="A131" s="226"/>
      <c r="B131" s="119" t="s">
        <v>54</v>
      </c>
      <c r="C131" s="235">
        <f>'Realisatie jaar 2020'!D131</f>
        <v>0</v>
      </c>
      <c r="D131" s="267"/>
      <c r="E131" s="230"/>
      <c r="F131" s="167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2"/>
    </row>
    <row r="132" spans="1:18" ht="15.75" customHeight="1" x14ac:dyDescent="0.2">
      <c r="A132" s="226"/>
      <c r="B132" s="119" t="s">
        <v>55</v>
      </c>
      <c r="C132" s="235">
        <f>'Realisatie jaar 2020'!D132</f>
        <v>0</v>
      </c>
      <c r="D132" s="267"/>
      <c r="E132" s="230"/>
      <c r="F132" s="167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2"/>
    </row>
    <row r="133" spans="1:18" ht="15.75" customHeight="1" x14ac:dyDescent="0.2">
      <c r="A133" s="226"/>
      <c r="B133" s="278" t="str">
        <f>'Realisatie jaar 2019'!B133</f>
        <v>…..</v>
      </c>
      <c r="C133" s="235">
        <f>'Realisatie jaar 2020'!D133</f>
        <v>0</v>
      </c>
      <c r="D133" s="271"/>
      <c r="E133" s="230"/>
      <c r="F133" s="167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2"/>
    </row>
    <row r="134" spans="1:18" ht="15.75" customHeight="1" x14ac:dyDescent="0.2">
      <c r="A134" s="226"/>
      <c r="B134" s="141" t="s">
        <v>57</v>
      </c>
      <c r="C134" s="237">
        <f>SUM(C131:C133)</f>
        <v>0</v>
      </c>
      <c r="D134" s="212">
        <f>SUM(D131:D133)</f>
        <v>0</v>
      </c>
      <c r="E134" s="230"/>
      <c r="F134" s="167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2"/>
    </row>
    <row r="135" spans="1:18" ht="15.75" customHeight="1" x14ac:dyDescent="0.2">
      <c r="A135" s="238"/>
      <c r="B135" s="221"/>
      <c r="C135" s="222"/>
      <c r="D135" s="223"/>
      <c r="E135" s="239"/>
      <c r="F135" s="240"/>
      <c r="G135" s="241"/>
      <c r="H135" s="241"/>
      <c r="I135" s="241"/>
      <c r="J135" s="241"/>
      <c r="K135" s="241"/>
      <c r="L135" s="241"/>
      <c r="M135" s="241"/>
      <c r="N135" s="241"/>
      <c r="O135" s="241"/>
      <c r="P135" s="231"/>
      <c r="Q135" s="231"/>
      <c r="R135" s="232"/>
    </row>
    <row r="136" spans="1:18" ht="33" customHeight="1" x14ac:dyDescent="0.2">
      <c r="A136" s="226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242"/>
      <c r="Q136" s="231"/>
      <c r="R136" s="232"/>
    </row>
    <row r="137" spans="1:18" ht="15.75" customHeight="1" x14ac:dyDescent="0.2">
      <c r="A137" s="226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83"/>
      <c r="P137" s="242"/>
      <c r="Q137" s="231"/>
      <c r="R137" s="232"/>
    </row>
    <row r="138" spans="1:18" ht="15.75" customHeight="1" x14ac:dyDescent="0.2">
      <c r="A138" s="226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67"/>
      <c r="P138" s="242"/>
      <c r="Q138" s="231"/>
      <c r="R138" s="232"/>
    </row>
    <row r="139" spans="1:18" ht="15.75" customHeight="1" x14ac:dyDescent="0.2">
      <c r="A139" s="226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84"/>
      <c r="P139" s="242"/>
      <c r="Q139" s="231"/>
      <c r="R139" s="232"/>
    </row>
    <row r="140" spans="1:18" ht="15.75" customHeight="1" x14ac:dyDescent="0.2">
      <c r="A140" s="243"/>
      <c r="B140" s="244"/>
      <c r="C140" s="245"/>
      <c r="D140" s="246"/>
      <c r="E140" s="247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248"/>
      <c r="Q140" s="248"/>
      <c r="R140" s="249"/>
    </row>
  </sheetData>
  <sheetProtection sheet="1" objects="1" scenarios="1"/>
  <mergeCells count="6">
    <mergeCell ref="G5:R5"/>
    <mergeCell ref="C5:F5"/>
    <mergeCell ref="C4:F4"/>
    <mergeCell ref="O1:R4"/>
    <mergeCell ref="G1:N4"/>
    <mergeCell ref="C3:F3"/>
  </mergeCells>
  <pageMargins left="0.78740200000000005" right="0.39370100000000002" top="0.59055100000000005" bottom="0.39370100000000002" header="0.19685" footer="0.19685"/>
  <pageSetup scale="65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7"/>
  <sheetViews>
    <sheetView showGridLines="0" workbookViewId="0">
      <selection activeCell="D36" sqref="D36"/>
    </sheetView>
  </sheetViews>
  <sheetFormatPr baseColWidth="10" defaultColWidth="8.83203125" defaultRowHeight="13.5" customHeight="1" x14ac:dyDescent="0.2"/>
  <cols>
    <col min="1" max="1" width="10.33203125" style="28" customWidth="1"/>
    <col min="2" max="2" width="41.6640625" style="28" customWidth="1"/>
    <col min="3" max="3" width="1.5" style="28" customWidth="1"/>
    <col min="4" max="4" width="10.6640625" style="28" customWidth="1"/>
    <col min="5" max="5" width="1.5" style="28" customWidth="1"/>
    <col min="6" max="6" width="10.6640625" style="28" customWidth="1"/>
    <col min="7" max="7" width="1.5" style="28" customWidth="1"/>
    <col min="8" max="8" width="10.6640625" style="28" customWidth="1"/>
    <col min="9" max="9" width="1.5" style="28" customWidth="1"/>
    <col min="10" max="10" width="10.6640625" style="28" customWidth="1"/>
    <col min="11" max="11" width="1.5" style="28" customWidth="1"/>
    <col min="12" max="12" width="10.6640625" style="28" customWidth="1"/>
    <col min="13" max="13" width="2.33203125" style="28" customWidth="1"/>
    <col min="14" max="14" width="10.6640625" style="28" customWidth="1"/>
    <col min="15" max="15" width="1.5" style="28" customWidth="1"/>
    <col min="16" max="16" width="10.6640625" style="28" customWidth="1"/>
    <col min="17" max="17" width="1.5" style="28" customWidth="1"/>
    <col min="18" max="18" width="1.5" style="109" customWidth="1"/>
    <col min="19" max="19" width="10.6640625" style="109" customWidth="1"/>
    <col min="20" max="20" width="1.5" style="109" customWidth="1"/>
    <col min="21" max="21" width="10.6640625" style="109" customWidth="1"/>
    <col min="22" max="22" width="1.5" style="109" customWidth="1"/>
    <col min="23" max="23" width="10.6640625" style="109" customWidth="1"/>
    <col min="24" max="24" width="1.5" style="109" customWidth="1"/>
    <col min="25" max="25" width="10.6640625" style="109" customWidth="1"/>
    <col min="26" max="26" width="1.5" style="109" customWidth="1"/>
    <col min="27" max="27" width="10.6640625" style="109" customWidth="1"/>
    <col min="28" max="28" width="1.5" style="109" customWidth="1"/>
    <col min="29" max="29" width="10.6640625" style="109" customWidth="1"/>
    <col min="30" max="30" width="1.5" style="109" customWidth="1"/>
    <col min="31" max="31" width="10.6640625" style="109" customWidth="1"/>
    <col min="32" max="32" width="10.1640625" style="109" customWidth="1"/>
    <col min="33" max="33" width="8.83203125" style="109" customWidth="1"/>
    <col min="34" max="16384" width="8.83203125" style="109"/>
  </cols>
  <sheetData>
    <row r="1" spans="1:17" ht="23.25" customHeight="1" x14ac:dyDescent="0.25">
      <c r="A1" s="29"/>
      <c r="B1" s="30" t="str">
        <f>'NAW-basis gegegevens'!F12</f>
        <v>Stichtingsnaam…</v>
      </c>
      <c r="C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7"/>
    </row>
    <row r="2" spans="1:17" ht="18.75" customHeight="1" x14ac:dyDescent="0.2">
      <c r="A2" s="24"/>
      <c r="B2" s="31" t="str">
        <f>'NAW-basis gegegevens'!F13</f>
        <v>Naam…</v>
      </c>
      <c r="C2" s="8"/>
      <c r="D2" s="10"/>
      <c r="E2" s="10"/>
      <c r="F2" s="10"/>
      <c r="G2" s="10"/>
      <c r="H2" s="10"/>
      <c r="I2" s="10"/>
      <c r="J2" s="291"/>
      <c r="K2" s="10"/>
      <c r="L2" s="292" t="str">
        <f>('NAW-basis gegegevens'!$F$15)</f>
        <v>Alle bedragen inclusief BTW</v>
      </c>
      <c r="M2" s="10"/>
      <c r="N2" s="10"/>
      <c r="O2" s="10"/>
      <c r="P2" s="10"/>
      <c r="Q2" s="14"/>
    </row>
    <row r="3" spans="1:17" ht="15" customHeight="1" x14ac:dyDescent="0.2">
      <c r="A3" s="24"/>
      <c r="B3" s="31" t="str">
        <f>'NAW-basis gegegevens'!F14</f>
        <v>06-12345678…</v>
      </c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7"/>
    </row>
    <row r="4" spans="1:17" ht="32" customHeight="1" x14ac:dyDescent="0.2">
      <c r="A4" s="24"/>
      <c r="B4" s="34" t="s">
        <v>13</v>
      </c>
      <c r="C4" s="35"/>
      <c r="D4" s="36">
        <v>2019</v>
      </c>
      <c r="E4" s="37"/>
      <c r="F4" s="36">
        <v>2020</v>
      </c>
      <c r="G4" s="37"/>
      <c r="H4" s="36">
        <v>2021</v>
      </c>
      <c r="I4" s="38"/>
      <c r="J4" s="36">
        <v>2022</v>
      </c>
      <c r="K4" s="37"/>
      <c r="L4" s="36">
        <v>2023</v>
      </c>
      <c r="M4" s="37"/>
      <c r="N4" s="36">
        <v>2024</v>
      </c>
      <c r="O4" s="37"/>
      <c r="P4" s="36">
        <v>2025</v>
      </c>
      <c r="Q4" s="39"/>
    </row>
    <row r="5" spans="1:17" ht="15" customHeight="1" x14ac:dyDescent="0.2">
      <c r="A5" s="24"/>
      <c r="B5" s="40" t="s">
        <v>14</v>
      </c>
      <c r="C5" s="12"/>
      <c r="D5" s="41"/>
      <c r="E5" s="42"/>
      <c r="F5" s="41"/>
      <c r="G5" s="41"/>
      <c r="H5" s="41"/>
      <c r="I5" s="12"/>
      <c r="J5" s="41"/>
      <c r="K5" s="41"/>
      <c r="L5" s="41"/>
      <c r="M5" s="41"/>
      <c r="N5" s="41"/>
      <c r="O5" s="41"/>
      <c r="P5" s="41"/>
      <c r="Q5" s="43"/>
    </row>
    <row r="6" spans="1:17" ht="15" customHeight="1" x14ac:dyDescent="0.2">
      <c r="A6" s="24"/>
      <c r="B6" s="44" t="s">
        <v>15</v>
      </c>
      <c r="C6" s="10"/>
      <c r="D6" s="45">
        <f>'Samenvatting resultaten '!B41</f>
        <v>0</v>
      </c>
      <c r="E6" s="46"/>
      <c r="F6" s="45">
        <f>'Samenvatting resultaten '!F41</f>
        <v>0</v>
      </c>
      <c r="G6" s="46"/>
      <c r="H6" s="45">
        <f>'Samenvatting resultaten '!J41</f>
        <v>0</v>
      </c>
      <c r="I6" s="10"/>
      <c r="J6" s="45">
        <f>'Samenvatting resultaten '!N41</f>
        <v>0</v>
      </c>
      <c r="K6" s="45"/>
      <c r="L6" s="45">
        <f>'Samenvatting resultaten '!R41</f>
        <v>0</v>
      </c>
      <c r="M6" s="45"/>
      <c r="N6" s="45">
        <f>'Samenvatting resultaten '!V41</f>
        <v>0</v>
      </c>
      <c r="O6" s="45"/>
      <c r="P6" s="45">
        <f>'Samenvatting resultaten '!Z41</f>
        <v>0</v>
      </c>
      <c r="Q6" s="47"/>
    </row>
    <row r="7" spans="1:17" ht="15" customHeight="1" x14ac:dyDescent="0.2">
      <c r="A7" s="24"/>
      <c r="B7" s="44" t="s">
        <v>16</v>
      </c>
      <c r="C7" s="10"/>
      <c r="D7" s="45">
        <f>-'Samenvatting resultaten '!B51</f>
        <v>0</v>
      </c>
      <c r="E7" s="46"/>
      <c r="F7" s="45">
        <f>-'Samenvatting resultaten '!F51</f>
        <v>0</v>
      </c>
      <c r="G7" s="46"/>
      <c r="H7" s="45">
        <f>-'Samenvatting resultaten '!J51</f>
        <v>0</v>
      </c>
      <c r="I7" s="10"/>
      <c r="J7" s="45">
        <f>-'Samenvatting resultaten '!N51</f>
        <v>0</v>
      </c>
      <c r="K7" s="45"/>
      <c r="L7" s="45">
        <f>-'Samenvatting resultaten '!R51</f>
        <v>0</v>
      </c>
      <c r="M7" s="45"/>
      <c r="N7" s="45">
        <f>-'Samenvatting resultaten '!V51</f>
        <v>0</v>
      </c>
      <c r="O7" s="45"/>
      <c r="P7" s="45">
        <f>-'Samenvatting resultaten '!Z51</f>
        <v>0</v>
      </c>
      <c r="Q7" s="47"/>
    </row>
    <row r="8" spans="1:17" ht="15.75" customHeight="1" x14ac:dyDescent="0.2">
      <c r="A8" s="24"/>
      <c r="B8" s="44" t="s">
        <v>17</v>
      </c>
      <c r="C8" s="10"/>
      <c r="D8" s="48"/>
      <c r="E8" s="49"/>
      <c r="F8" s="48"/>
      <c r="G8" s="49"/>
      <c r="H8" s="48"/>
      <c r="I8" s="50"/>
      <c r="J8" s="48"/>
      <c r="K8" s="48"/>
      <c r="L8" s="48"/>
      <c r="M8" s="48"/>
      <c r="N8" s="48"/>
      <c r="O8" s="48"/>
      <c r="P8" s="48"/>
      <c r="Q8" s="51"/>
    </row>
    <row r="9" spans="1:17" ht="8" customHeight="1" x14ac:dyDescent="0.2">
      <c r="A9" s="24"/>
      <c r="B9" s="13"/>
      <c r="C9" s="10"/>
      <c r="D9" s="52"/>
      <c r="E9" s="53"/>
      <c r="F9" s="52"/>
      <c r="G9" s="53"/>
      <c r="H9" s="52"/>
      <c r="I9" s="54"/>
      <c r="J9" s="52"/>
      <c r="K9" s="52"/>
      <c r="L9" s="52"/>
      <c r="M9" s="52"/>
      <c r="N9" s="52"/>
      <c r="O9" s="52"/>
      <c r="P9" s="52"/>
      <c r="Q9" s="55"/>
    </row>
    <row r="10" spans="1:17" ht="15" customHeight="1" x14ac:dyDescent="0.2">
      <c r="A10" s="24"/>
      <c r="B10" s="44" t="s">
        <v>18</v>
      </c>
      <c r="C10" s="10"/>
      <c r="D10" s="45">
        <f>SUM(D6:D8)</f>
        <v>0</v>
      </c>
      <c r="E10" s="46"/>
      <c r="F10" s="45">
        <f>SUM(F6:F8)</f>
        <v>0</v>
      </c>
      <c r="G10" s="46"/>
      <c r="H10" s="45">
        <f>SUM(H6:H8)</f>
        <v>0</v>
      </c>
      <c r="I10" s="56"/>
      <c r="J10" s="45">
        <f>SUM(J6:J8)</f>
        <v>0</v>
      </c>
      <c r="K10" s="45"/>
      <c r="L10" s="45">
        <f>SUM(L6:L8)</f>
        <v>0</v>
      </c>
      <c r="M10" s="45"/>
      <c r="N10" s="45">
        <f>SUM(N6:N8)</f>
        <v>0</v>
      </c>
      <c r="O10" s="45"/>
      <c r="P10" s="45">
        <f>SUM(P6:P8)</f>
        <v>0</v>
      </c>
      <c r="Q10" s="47"/>
    </row>
    <row r="11" spans="1:17" ht="15" customHeight="1" x14ac:dyDescent="0.2">
      <c r="A11" s="24"/>
      <c r="B11" s="44" t="s">
        <v>19</v>
      </c>
      <c r="C11" s="10"/>
      <c r="D11" s="57">
        <f>IF(D6=0,0,D10/D6)</f>
        <v>0</v>
      </c>
      <c r="E11" s="57"/>
      <c r="F11" s="57">
        <f>IF(F6=0,0,F10/F6)</f>
        <v>0</v>
      </c>
      <c r="G11" s="57"/>
      <c r="H11" s="57">
        <f>IF(H6=0,0,H10/H6)</f>
        <v>0</v>
      </c>
      <c r="I11" s="10"/>
      <c r="J11" s="57">
        <f>IF(J6=0,0,J10/J6)</f>
        <v>0</v>
      </c>
      <c r="K11" s="57"/>
      <c r="L11" s="57">
        <f>IF(L6=0,0,L10/L6)</f>
        <v>0</v>
      </c>
      <c r="M11" s="57"/>
      <c r="N11" s="57">
        <f>IF(N6=0,0,N10/N6)</f>
        <v>0</v>
      </c>
      <c r="O11" s="57"/>
      <c r="P11" s="57">
        <f>IF(P6=0,0,P10/P6)</f>
        <v>0</v>
      </c>
      <c r="Q11" s="58"/>
    </row>
    <row r="12" spans="1:17" ht="8" customHeight="1" x14ac:dyDescent="0.2">
      <c r="A12" s="24"/>
      <c r="B12" s="13"/>
      <c r="C12" s="10"/>
      <c r="D12" s="57"/>
      <c r="E12" s="57"/>
      <c r="F12" s="57"/>
      <c r="G12" s="57"/>
      <c r="H12" s="57"/>
      <c r="I12" s="10"/>
      <c r="J12" s="57"/>
      <c r="K12" s="57"/>
      <c r="L12" s="57"/>
      <c r="M12" s="57"/>
      <c r="N12" s="57"/>
      <c r="O12" s="57"/>
      <c r="P12" s="57"/>
      <c r="Q12" s="58"/>
    </row>
    <row r="13" spans="1:17" ht="15" customHeight="1" x14ac:dyDescent="0.2">
      <c r="A13" s="24"/>
      <c r="B13" s="59" t="s">
        <v>20</v>
      </c>
      <c r="C13" s="10"/>
      <c r="D13" s="60"/>
      <c r="E13" s="60"/>
      <c r="F13" s="60"/>
      <c r="G13" s="60"/>
      <c r="H13" s="60"/>
      <c r="I13" s="10"/>
      <c r="J13" s="60"/>
      <c r="K13" s="60"/>
      <c r="L13" s="60"/>
      <c r="M13" s="60"/>
      <c r="N13" s="60"/>
      <c r="O13" s="60"/>
      <c r="P13" s="60"/>
      <c r="Q13" s="61"/>
    </row>
    <row r="14" spans="1:17" ht="15" customHeight="1" x14ac:dyDescent="0.2">
      <c r="A14" s="24"/>
      <c r="B14" s="44" t="s">
        <v>21</v>
      </c>
      <c r="C14" s="10"/>
      <c r="D14" s="45">
        <f>'Samenvatting resultaten '!B21+'Samenvatting resultaten '!B26+'Samenvatting resultaten '!B33</f>
        <v>0</v>
      </c>
      <c r="E14" s="45"/>
      <c r="F14" s="45">
        <f>'Samenvatting resultaten '!F21+'Samenvatting resultaten '!F26+'Samenvatting resultaten '!F33</f>
        <v>0</v>
      </c>
      <c r="G14" s="45"/>
      <c r="H14" s="45">
        <f>'Samenvatting resultaten '!J21+'Samenvatting resultaten '!J26+'Samenvatting resultaten '!J33</f>
        <v>0</v>
      </c>
      <c r="I14" s="10"/>
      <c r="J14" s="45">
        <f>'Samenvatting resultaten '!N21+'Samenvatting resultaten '!N26+'Samenvatting resultaten '!N33</f>
        <v>0</v>
      </c>
      <c r="K14" s="45"/>
      <c r="L14" s="45">
        <f>'Samenvatting resultaten '!R21+'Samenvatting resultaten '!R26+'Samenvatting resultaten '!R33</f>
        <v>0</v>
      </c>
      <c r="M14" s="45"/>
      <c r="N14" s="45">
        <f>'Samenvatting resultaten '!V21+'Samenvatting resultaten '!V26+'Samenvatting resultaten '!V33</f>
        <v>0</v>
      </c>
      <c r="O14" s="45"/>
      <c r="P14" s="45">
        <f>'Samenvatting resultaten '!Z21+'Samenvatting resultaten '!Z26+'Samenvatting resultaten '!Z33</f>
        <v>0</v>
      </c>
      <c r="Q14" s="47"/>
    </row>
    <row r="15" spans="1:17" ht="8" customHeight="1" x14ac:dyDescent="0.2">
      <c r="A15" s="24"/>
      <c r="B15" s="13"/>
      <c r="C15" s="10"/>
      <c r="D15" s="45"/>
      <c r="E15" s="45"/>
      <c r="F15" s="45"/>
      <c r="G15" s="45"/>
      <c r="H15" s="45"/>
      <c r="I15" s="10"/>
      <c r="J15" s="45"/>
      <c r="K15" s="45"/>
      <c r="L15" s="45"/>
      <c r="M15" s="45"/>
      <c r="N15" s="45"/>
      <c r="O15" s="45"/>
      <c r="P15" s="45"/>
      <c r="Q15" s="47"/>
    </row>
    <row r="16" spans="1:17" ht="15" customHeight="1" x14ac:dyDescent="0.2">
      <c r="A16" s="24"/>
      <c r="B16" s="59" t="s">
        <v>22</v>
      </c>
      <c r="C16" s="10"/>
      <c r="D16" s="45"/>
      <c r="E16" s="60"/>
      <c r="F16" s="45"/>
      <c r="G16" s="60"/>
      <c r="H16" s="45"/>
      <c r="I16" s="10"/>
      <c r="J16" s="45"/>
      <c r="K16" s="45"/>
      <c r="L16" s="45"/>
      <c r="M16" s="45"/>
      <c r="N16" s="45"/>
      <c r="O16" s="45"/>
      <c r="P16" s="45"/>
      <c r="Q16" s="47"/>
    </row>
    <row r="17" spans="1:17" ht="15" customHeight="1" x14ac:dyDescent="0.2">
      <c r="A17" s="24"/>
      <c r="B17" s="44" t="s">
        <v>23</v>
      </c>
      <c r="C17" s="10"/>
      <c r="D17" s="48">
        <f>'Samenvatting resultaten '!B13</f>
        <v>0</v>
      </c>
      <c r="E17" s="62"/>
      <c r="F17" s="48">
        <f>'Samenvatting resultaten '!F13</f>
        <v>0</v>
      </c>
      <c r="G17" s="62"/>
      <c r="H17" s="48">
        <f>'Samenvatting resultaten '!J13</f>
        <v>0</v>
      </c>
      <c r="I17" s="15"/>
      <c r="J17" s="48">
        <f>'Samenvatting resultaten '!N13</f>
        <v>0</v>
      </c>
      <c r="K17" s="48"/>
      <c r="L17" s="48">
        <f>'Samenvatting resultaten '!R13</f>
        <v>0</v>
      </c>
      <c r="M17" s="48"/>
      <c r="N17" s="48">
        <f>'Samenvatting resultaten '!V13</f>
        <v>0</v>
      </c>
      <c r="O17" s="48"/>
      <c r="P17" s="48">
        <f>'Samenvatting resultaten '!Z13</f>
        <v>0</v>
      </c>
      <c r="Q17" s="51"/>
    </row>
    <row r="18" spans="1:17" ht="8" customHeight="1" x14ac:dyDescent="0.2">
      <c r="A18" s="24"/>
      <c r="B18" s="13"/>
      <c r="C18" s="10"/>
      <c r="D18" s="52"/>
      <c r="E18" s="41"/>
      <c r="F18" s="52"/>
      <c r="G18" s="41"/>
      <c r="H18" s="52"/>
      <c r="I18" s="12"/>
      <c r="J18" s="52"/>
      <c r="K18" s="52"/>
      <c r="L18" s="52"/>
      <c r="M18" s="52"/>
      <c r="N18" s="52"/>
      <c r="O18" s="52"/>
      <c r="P18" s="52"/>
      <c r="Q18" s="55"/>
    </row>
    <row r="19" spans="1:17" ht="15" customHeight="1" x14ac:dyDescent="0.2">
      <c r="A19" s="24"/>
      <c r="B19" s="63" t="s">
        <v>24</v>
      </c>
      <c r="C19" s="15"/>
      <c r="D19" s="48">
        <f>SUM(D17:D17,D14,D10)</f>
        <v>0</v>
      </c>
      <c r="E19" s="62"/>
      <c r="F19" s="48">
        <f>SUM(F17:F17,F14,F10)</f>
        <v>0</v>
      </c>
      <c r="G19" s="62"/>
      <c r="H19" s="48">
        <f>SUM(H17:H17,H14,H10)</f>
        <v>0</v>
      </c>
      <c r="I19" s="15"/>
      <c r="J19" s="48">
        <f>SUM(J17:J17,J14,J10)</f>
        <v>0</v>
      </c>
      <c r="K19" s="48"/>
      <c r="L19" s="48">
        <f>SUM(L17:L17,L14,L10)</f>
        <v>0</v>
      </c>
      <c r="M19" s="48"/>
      <c r="N19" s="48">
        <f>SUM(N17:N17,N14,N10)</f>
        <v>0</v>
      </c>
      <c r="O19" s="48"/>
      <c r="P19" s="48">
        <f>SUM(P17:P17,P14,P10)</f>
        <v>0</v>
      </c>
      <c r="Q19" s="51"/>
    </row>
    <row r="20" spans="1:17" ht="8" customHeight="1" x14ac:dyDescent="0.2">
      <c r="A20" s="8"/>
      <c r="B20" s="64"/>
      <c r="C20" s="64"/>
      <c r="D20" s="65"/>
      <c r="E20" s="66"/>
      <c r="F20" s="65"/>
      <c r="G20" s="66"/>
      <c r="H20" s="65"/>
      <c r="I20" s="64"/>
      <c r="J20" s="65"/>
      <c r="K20" s="65"/>
      <c r="L20" s="65"/>
      <c r="M20" s="65"/>
      <c r="N20" s="65"/>
      <c r="O20" s="65"/>
      <c r="P20" s="65"/>
      <c r="Q20" s="67"/>
    </row>
    <row r="21" spans="1:17" ht="15" customHeight="1" x14ac:dyDescent="0.2">
      <c r="A21" s="24"/>
      <c r="B21" s="40" t="s">
        <v>25</v>
      </c>
      <c r="C21" s="12"/>
      <c r="D21" s="42"/>
      <c r="E21" s="42"/>
      <c r="F21" s="42"/>
      <c r="G21" s="42"/>
      <c r="H21" s="42"/>
      <c r="I21" s="12"/>
      <c r="J21" s="42"/>
      <c r="K21" s="42"/>
      <c r="L21" s="42"/>
      <c r="M21" s="42"/>
      <c r="N21" s="42"/>
      <c r="O21" s="42"/>
      <c r="P21" s="42"/>
      <c r="Q21" s="68"/>
    </row>
    <row r="22" spans="1:17" ht="15" customHeight="1" x14ac:dyDescent="0.2">
      <c r="A22" s="24"/>
      <c r="B22" s="44" t="s">
        <v>26</v>
      </c>
      <c r="C22" s="10"/>
      <c r="D22" s="45">
        <f>'Samenvatting resultaten '!B69</f>
        <v>0</v>
      </c>
      <c r="E22" s="60"/>
      <c r="F22" s="45">
        <f>'Samenvatting resultaten '!F69</f>
        <v>0</v>
      </c>
      <c r="G22" s="69"/>
      <c r="H22" s="45">
        <f>'Samenvatting resultaten '!J69</f>
        <v>0</v>
      </c>
      <c r="I22" s="10"/>
      <c r="J22" s="45">
        <f>'Samenvatting resultaten '!N69</f>
        <v>0</v>
      </c>
      <c r="K22" s="45"/>
      <c r="L22" s="45">
        <f>'Samenvatting resultaten '!R69</f>
        <v>0</v>
      </c>
      <c r="M22" s="45"/>
      <c r="N22" s="45">
        <f>'Samenvatting resultaten '!V69</f>
        <v>0</v>
      </c>
      <c r="O22" s="45"/>
      <c r="P22" s="45">
        <f>'Samenvatting resultaten '!Z69</f>
        <v>0</v>
      </c>
      <c r="Q22" s="47"/>
    </row>
    <row r="23" spans="1:17" ht="15" customHeight="1" x14ac:dyDescent="0.2">
      <c r="A23" s="24"/>
      <c r="B23" s="44" t="s">
        <v>27</v>
      </c>
      <c r="C23" s="10"/>
      <c r="D23" s="45">
        <f>'Samenvatting resultaten '!B80</f>
        <v>0</v>
      </c>
      <c r="E23" s="60"/>
      <c r="F23" s="45">
        <f>'Samenvatting resultaten '!F80</f>
        <v>0</v>
      </c>
      <c r="G23" s="69"/>
      <c r="H23" s="45">
        <f>'Samenvatting resultaten '!J80</f>
        <v>0</v>
      </c>
      <c r="I23" s="10"/>
      <c r="J23" s="45">
        <f>'Samenvatting resultaten '!N80</f>
        <v>0</v>
      </c>
      <c r="K23" s="45"/>
      <c r="L23" s="45">
        <f>'Samenvatting resultaten '!R80</f>
        <v>0</v>
      </c>
      <c r="M23" s="45"/>
      <c r="N23" s="45">
        <f>'Samenvatting resultaten '!V80</f>
        <v>0</v>
      </c>
      <c r="O23" s="45"/>
      <c r="P23" s="45">
        <f>'Samenvatting resultaten '!Z80</f>
        <v>0</v>
      </c>
      <c r="Q23" s="47"/>
    </row>
    <row r="24" spans="1:17" ht="15" customHeight="1" x14ac:dyDescent="0.2">
      <c r="A24" s="24"/>
      <c r="B24" s="44" t="s">
        <v>28</v>
      </c>
      <c r="C24" s="10"/>
      <c r="D24" s="45">
        <f>'Samenvatting resultaten '!B87</f>
        <v>0</v>
      </c>
      <c r="E24" s="60"/>
      <c r="F24" s="45">
        <f>'Samenvatting resultaten '!F87</f>
        <v>0</v>
      </c>
      <c r="G24" s="69"/>
      <c r="H24" s="45">
        <f>'Samenvatting resultaten '!J87</f>
        <v>0</v>
      </c>
      <c r="I24" s="10"/>
      <c r="J24" s="45">
        <f>'Samenvatting resultaten '!N87</f>
        <v>0</v>
      </c>
      <c r="K24" s="45"/>
      <c r="L24" s="45">
        <f>'Samenvatting resultaten '!R87</f>
        <v>0</v>
      </c>
      <c r="M24" s="45"/>
      <c r="N24" s="45">
        <f>'Samenvatting resultaten '!V87</f>
        <v>0</v>
      </c>
      <c r="O24" s="45"/>
      <c r="P24" s="45">
        <f>'Samenvatting resultaten '!Z87</f>
        <v>0</v>
      </c>
      <c r="Q24" s="47"/>
    </row>
    <row r="25" spans="1:17" ht="15" customHeight="1" x14ac:dyDescent="0.2">
      <c r="A25" s="24"/>
      <c r="B25" s="44" t="s">
        <v>29</v>
      </c>
      <c r="C25" s="10"/>
      <c r="D25" s="48">
        <f>'Samenvatting resultaten '!B107</f>
        <v>0</v>
      </c>
      <c r="E25" s="70"/>
      <c r="F25" s="48">
        <f>'Samenvatting resultaten '!F107</f>
        <v>0</v>
      </c>
      <c r="G25" s="71"/>
      <c r="H25" s="48">
        <f>'Samenvatting resultaten '!J107</f>
        <v>0</v>
      </c>
      <c r="I25" s="15"/>
      <c r="J25" s="48">
        <f>'Samenvatting resultaten '!N107</f>
        <v>0</v>
      </c>
      <c r="K25" s="48"/>
      <c r="L25" s="48">
        <f>'Samenvatting resultaten '!R107</f>
        <v>0</v>
      </c>
      <c r="M25" s="48"/>
      <c r="N25" s="48">
        <f>'Samenvatting resultaten '!V107</f>
        <v>0</v>
      </c>
      <c r="O25" s="48"/>
      <c r="P25" s="48">
        <f>'Samenvatting resultaten '!Z107</f>
        <v>0</v>
      </c>
      <c r="Q25" s="51"/>
    </row>
    <row r="26" spans="1:17" ht="15.75" customHeight="1" x14ac:dyDescent="0.2">
      <c r="A26" s="24"/>
      <c r="B26" s="63" t="s">
        <v>30</v>
      </c>
      <c r="C26" s="15"/>
      <c r="D26" s="65">
        <f>SUM(D22:D25)</f>
        <v>0</v>
      </c>
      <c r="E26" s="72"/>
      <c r="F26" s="65">
        <f>SUM(F22:F25)</f>
        <v>0</v>
      </c>
      <c r="G26" s="73"/>
      <c r="H26" s="65">
        <f>SUM(H22:H25)</f>
        <v>0</v>
      </c>
      <c r="I26" s="64"/>
      <c r="J26" s="65">
        <f>SUM(J22:J25)</f>
        <v>0</v>
      </c>
      <c r="K26" s="65"/>
      <c r="L26" s="65">
        <f>SUM(L22:L25)</f>
        <v>0</v>
      </c>
      <c r="M26" s="65"/>
      <c r="N26" s="65">
        <f>SUM(N22:N25)</f>
        <v>0</v>
      </c>
      <c r="O26" s="65"/>
      <c r="P26" s="65">
        <f>SUM(P22:P25)</f>
        <v>0</v>
      </c>
      <c r="Q26" s="67"/>
    </row>
    <row r="27" spans="1:17" ht="8" customHeight="1" x14ac:dyDescent="0.2">
      <c r="A27" s="8"/>
      <c r="B27" s="64"/>
      <c r="C27" s="64"/>
      <c r="D27" s="65"/>
      <c r="E27" s="72"/>
      <c r="F27" s="65"/>
      <c r="G27" s="73"/>
      <c r="H27" s="65"/>
      <c r="I27" s="64"/>
      <c r="J27" s="65"/>
      <c r="K27" s="65"/>
      <c r="L27" s="65"/>
      <c r="M27" s="65"/>
      <c r="N27" s="65"/>
      <c r="O27" s="65"/>
      <c r="P27" s="65"/>
      <c r="Q27" s="67"/>
    </row>
    <row r="28" spans="1:17" ht="15" customHeight="1" x14ac:dyDescent="0.2">
      <c r="A28" s="24"/>
      <c r="B28" s="74" t="s">
        <v>31</v>
      </c>
      <c r="C28" s="64"/>
      <c r="D28" s="75">
        <f>D19-D26</f>
        <v>0</v>
      </c>
      <c r="E28" s="76"/>
      <c r="F28" s="75">
        <f>F19-F26</f>
        <v>0</v>
      </c>
      <c r="G28" s="76"/>
      <c r="H28" s="75">
        <f>H19-H26</f>
        <v>0</v>
      </c>
      <c r="I28" s="64"/>
      <c r="J28" s="75">
        <f>J19-J26</f>
        <v>0</v>
      </c>
      <c r="K28" s="75"/>
      <c r="L28" s="75">
        <f>L19-L26</f>
        <v>0</v>
      </c>
      <c r="M28" s="75"/>
      <c r="N28" s="75">
        <f>N19-N26</f>
        <v>0</v>
      </c>
      <c r="O28" s="75"/>
      <c r="P28" s="75">
        <f>P19-P26</f>
        <v>0</v>
      </c>
      <c r="Q28" s="77"/>
    </row>
    <row r="29" spans="1:17" ht="13.75" customHeight="1" x14ac:dyDescent="0.2">
      <c r="A29" s="8"/>
      <c r="B29" s="64"/>
      <c r="C29" s="64"/>
      <c r="D29" s="72"/>
      <c r="E29" s="72"/>
      <c r="F29" s="72"/>
      <c r="G29" s="72"/>
      <c r="H29" s="72"/>
      <c r="I29" s="64"/>
      <c r="J29" s="72"/>
      <c r="K29" s="72"/>
      <c r="L29" s="72"/>
      <c r="M29" s="72"/>
      <c r="N29" s="72"/>
      <c r="O29" s="72"/>
      <c r="P29" s="72"/>
      <c r="Q29" s="78"/>
    </row>
    <row r="30" spans="1:17" ht="15.75" customHeight="1" x14ac:dyDescent="0.2">
      <c r="A30" s="24"/>
      <c r="B30" s="40" t="s">
        <v>32</v>
      </c>
      <c r="C30" s="12"/>
      <c r="D30" s="42"/>
      <c r="E30" s="42"/>
      <c r="F30" s="42"/>
      <c r="G30" s="42"/>
      <c r="H30" s="42"/>
      <c r="I30" s="12"/>
      <c r="J30" s="42"/>
      <c r="K30" s="42"/>
      <c r="L30" s="42"/>
      <c r="M30" s="42"/>
      <c r="N30" s="42"/>
      <c r="O30" s="42"/>
      <c r="P30" s="42"/>
      <c r="Q30" s="68"/>
    </row>
    <row r="31" spans="1:17" ht="15" customHeight="1" x14ac:dyDescent="0.2">
      <c r="A31" s="24"/>
      <c r="B31" s="44" t="s">
        <v>33</v>
      </c>
      <c r="C31" s="10"/>
      <c r="D31" s="79">
        <f>'NAW-basis gegegevens'!F16</f>
        <v>0.3</v>
      </c>
      <c r="E31" s="80"/>
      <c r="F31" s="79">
        <f>D31</f>
        <v>0.3</v>
      </c>
      <c r="G31" s="81"/>
      <c r="H31" s="79">
        <f>D31</f>
        <v>0.3</v>
      </c>
      <c r="I31" s="10"/>
      <c r="J31" s="79">
        <f>F31</f>
        <v>0.3</v>
      </c>
      <c r="K31" s="79"/>
      <c r="L31" s="79">
        <f>H31</f>
        <v>0.3</v>
      </c>
      <c r="M31" s="79"/>
      <c r="N31" s="79">
        <f>J31</f>
        <v>0.3</v>
      </c>
      <c r="O31" s="79"/>
      <c r="P31" s="79">
        <f>L31</f>
        <v>0.3</v>
      </c>
      <c r="Q31" s="82"/>
    </row>
    <row r="32" spans="1:17" ht="15" customHeight="1" x14ac:dyDescent="0.2">
      <c r="A32" s="24"/>
      <c r="B32" s="44" t="s">
        <v>34</v>
      </c>
      <c r="C32" s="10"/>
      <c r="D32" s="45">
        <f>'Samenvatting resultaten '!B51/D31</f>
        <v>0</v>
      </c>
      <c r="E32" s="60"/>
      <c r="F32" s="45">
        <f>'Samenvatting resultaten '!F51/F31</f>
        <v>0</v>
      </c>
      <c r="G32" s="69"/>
      <c r="H32" s="45">
        <f>'Samenvatting resultaten '!J51/H31</f>
        <v>0</v>
      </c>
      <c r="I32" s="10"/>
      <c r="J32" s="45">
        <f>'Samenvatting resultaten '!N51/J31</f>
        <v>0</v>
      </c>
      <c r="K32" s="45"/>
      <c r="L32" s="45">
        <f>'Samenvatting resultaten '!R51/L31</f>
        <v>0</v>
      </c>
      <c r="M32" s="45"/>
      <c r="N32" s="45">
        <f>'Samenvatting resultaten '!V51/N31</f>
        <v>0</v>
      </c>
      <c r="O32" s="45"/>
      <c r="P32" s="45">
        <f>'Samenvatting resultaten '!Z51/P31</f>
        <v>0</v>
      </c>
      <c r="Q32" s="47"/>
    </row>
    <row r="33" spans="1:17" ht="15" customHeight="1" x14ac:dyDescent="0.2">
      <c r="A33" s="24"/>
      <c r="B33" s="44" t="s">
        <v>35</v>
      </c>
      <c r="C33" s="10"/>
      <c r="D33" s="45">
        <f>-'Samenvatting resultaten '!C139</f>
        <v>0</v>
      </c>
      <c r="E33" s="60"/>
      <c r="F33" s="45">
        <f>-'Samenvatting resultaten '!G139</f>
        <v>0</v>
      </c>
      <c r="G33" s="60"/>
      <c r="H33" s="45">
        <f>-'Samenvatting resultaten '!K139</f>
        <v>0</v>
      </c>
      <c r="I33" s="10"/>
      <c r="J33" s="45">
        <f>-'Samenvatting resultaten '!O139</f>
        <v>0</v>
      </c>
      <c r="K33" s="45"/>
      <c r="L33" s="45">
        <f>-'Samenvatting resultaten '!S139</f>
        <v>0</v>
      </c>
      <c r="M33" s="45"/>
      <c r="N33" s="45">
        <f>-'Samenvatting resultaten '!W139</f>
        <v>0</v>
      </c>
      <c r="O33" s="45"/>
      <c r="P33" s="45">
        <f>-'Samenvatting resultaten '!AA139</f>
        <v>0</v>
      </c>
      <c r="Q33" s="47"/>
    </row>
    <row r="34" spans="1:17" ht="15" customHeight="1" x14ac:dyDescent="0.2">
      <c r="A34" s="24"/>
      <c r="B34" s="44" t="s">
        <v>36</v>
      </c>
      <c r="C34" s="10"/>
      <c r="D34" s="45">
        <f>-'Samenvatting resultaten '!C140</f>
        <v>0</v>
      </c>
      <c r="E34" s="60"/>
      <c r="F34" s="45">
        <f>-'Samenvatting resultaten '!G140</f>
        <v>0</v>
      </c>
      <c r="G34" s="60"/>
      <c r="H34" s="45">
        <f>-'Samenvatting resultaten '!K140</f>
        <v>0</v>
      </c>
      <c r="I34" s="10"/>
      <c r="J34" s="45">
        <f>-'Samenvatting resultaten '!O140</f>
        <v>0</v>
      </c>
      <c r="K34" s="45"/>
      <c r="L34" s="45">
        <f>-'Samenvatting resultaten '!S140</f>
        <v>0</v>
      </c>
      <c r="M34" s="45"/>
      <c r="N34" s="45">
        <f>-'Samenvatting resultaten '!W140</f>
        <v>0</v>
      </c>
      <c r="O34" s="45"/>
      <c r="P34" s="45">
        <f>-'Samenvatting resultaten '!AA140</f>
        <v>0</v>
      </c>
      <c r="Q34" s="47"/>
    </row>
    <row r="35" spans="1:17" ht="15" customHeight="1" x14ac:dyDescent="0.2">
      <c r="A35" s="24"/>
      <c r="B35" s="44" t="s">
        <v>37</v>
      </c>
      <c r="C35" s="10"/>
      <c r="D35" s="48">
        <f>-'Samenvatting resultaten '!C141</f>
        <v>0</v>
      </c>
      <c r="E35" s="70"/>
      <c r="F35" s="48">
        <f>-'Samenvatting resultaten '!G141</f>
        <v>0</v>
      </c>
      <c r="G35" s="70"/>
      <c r="H35" s="48">
        <f>-'Samenvatting resultaten '!K141</f>
        <v>0</v>
      </c>
      <c r="I35" s="15"/>
      <c r="J35" s="48">
        <f>-'Samenvatting resultaten '!O141</f>
        <v>0</v>
      </c>
      <c r="K35" s="48"/>
      <c r="L35" s="48">
        <f>-'Samenvatting resultaten '!S141</f>
        <v>0</v>
      </c>
      <c r="M35" s="48"/>
      <c r="N35" s="48">
        <f>-'Samenvatting resultaten '!W141</f>
        <v>0</v>
      </c>
      <c r="O35" s="48"/>
      <c r="P35" s="48">
        <f>-'Samenvatting resultaten '!AA141</f>
        <v>0</v>
      </c>
      <c r="Q35" s="51"/>
    </row>
    <row r="36" spans="1:17" ht="15" customHeight="1" x14ac:dyDescent="0.2">
      <c r="A36" s="24"/>
      <c r="B36" s="44" t="s">
        <v>38</v>
      </c>
      <c r="C36" s="10"/>
      <c r="D36" s="52">
        <f>SUM(D32:D35)</f>
        <v>0</v>
      </c>
      <c r="E36" s="42"/>
      <c r="F36" s="52">
        <f>SUM(F32:F35)</f>
        <v>0</v>
      </c>
      <c r="G36" s="83"/>
      <c r="H36" s="52">
        <f>SUM(H32:H35)</f>
        <v>0</v>
      </c>
      <c r="I36" s="12"/>
      <c r="J36" s="52">
        <f>SUM(J32:J35)</f>
        <v>0</v>
      </c>
      <c r="K36" s="52"/>
      <c r="L36" s="52">
        <f>SUM(L32:L35)</f>
        <v>0</v>
      </c>
      <c r="M36" s="52"/>
      <c r="N36" s="52">
        <f>SUM(N32:N35)</f>
        <v>0</v>
      </c>
      <c r="O36" s="52"/>
      <c r="P36" s="52">
        <f>SUM(P32:P35)</f>
        <v>0</v>
      </c>
      <c r="Q36" s="55"/>
    </row>
    <row r="37" spans="1:17" ht="8" customHeight="1" x14ac:dyDescent="0.2">
      <c r="A37" s="24"/>
      <c r="B37" s="13"/>
      <c r="C37" s="10"/>
      <c r="D37" s="45"/>
      <c r="E37" s="60"/>
      <c r="F37" s="45"/>
      <c r="G37" s="69"/>
      <c r="H37" s="45"/>
      <c r="I37" s="10"/>
      <c r="J37" s="45"/>
      <c r="K37" s="45"/>
      <c r="L37" s="45"/>
      <c r="M37" s="45"/>
      <c r="N37" s="45"/>
      <c r="O37" s="45"/>
      <c r="P37" s="45"/>
      <c r="Q37" s="47"/>
    </row>
    <row r="38" spans="1:17" ht="15" customHeight="1" x14ac:dyDescent="0.2">
      <c r="A38" s="24"/>
      <c r="B38" s="59" t="s">
        <v>39</v>
      </c>
      <c r="C38" s="10"/>
      <c r="D38" s="60"/>
      <c r="E38" s="60"/>
      <c r="F38" s="60"/>
      <c r="G38" s="60"/>
      <c r="H38" s="60"/>
      <c r="I38" s="10"/>
      <c r="J38" s="60"/>
      <c r="K38" s="60"/>
      <c r="L38" s="60"/>
      <c r="M38" s="60"/>
      <c r="N38" s="60"/>
      <c r="O38" s="60"/>
      <c r="P38" s="60"/>
      <c r="Q38" s="61"/>
    </row>
    <row r="39" spans="1:17" ht="15" customHeight="1" x14ac:dyDescent="0.2">
      <c r="A39" s="24"/>
      <c r="B39" s="44" t="s">
        <v>35</v>
      </c>
      <c r="C39" s="10"/>
      <c r="D39" s="84">
        <f>IF(D32=0,0,D33/-D32)</f>
        <v>0</v>
      </c>
      <c r="E39" s="10"/>
      <c r="F39" s="84">
        <f>IF(F32=0,0,F33/-F32)</f>
        <v>0</v>
      </c>
      <c r="G39" s="10"/>
      <c r="H39" s="84">
        <f>IF(H32=0,0,H33/-H32)</f>
        <v>0</v>
      </c>
      <c r="I39" s="10"/>
      <c r="J39" s="84">
        <f>IF(J32=0,0,J33/-J32)</f>
        <v>0</v>
      </c>
      <c r="K39" s="84"/>
      <c r="L39" s="84">
        <f>IF(L32=0,0,L33/-L32)</f>
        <v>0</v>
      </c>
      <c r="M39" s="84"/>
      <c r="N39" s="84">
        <f>IF(N32=0,0,N33/-N32)</f>
        <v>0</v>
      </c>
      <c r="O39" s="84"/>
      <c r="P39" s="84">
        <f>IF(P32=0,0,P33/-P32)</f>
        <v>0</v>
      </c>
      <c r="Q39" s="85"/>
    </row>
    <row r="40" spans="1:17" ht="15" customHeight="1" x14ac:dyDescent="0.2">
      <c r="A40" s="24"/>
      <c r="B40" s="44" t="s">
        <v>36</v>
      </c>
      <c r="C40" s="10"/>
      <c r="D40" s="84">
        <f>IF(D32=0,0,D34/-D32)</f>
        <v>0</v>
      </c>
      <c r="E40" s="10"/>
      <c r="F40" s="84">
        <f>IF(F32=0,0,F34/-F32)</f>
        <v>0</v>
      </c>
      <c r="G40" s="10"/>
      <c r="H40" s="84">
        <f>IF(H32=0,0,H34/-H32)</f>
        <v>0</v>
      </c>
      <c r="I40" s="10"/>
      <c r="J40" s="84">
        <f>IF(J32=0,0,J34/-J32)</f>
        <v>0</v>
      </c>
      <c r="K40" s="84"/>
      <c r="L40" s="84">
        <f>IF(L32=0,0,L34/-L32)</f>
        <v>0</v>
      </c>
      <c r="M40" s="84"/>
      <c r="N40" s="84">
        <f>IF(N32=0,0,N34/-N32)</f>
        <v>0</v>
      </c>
      <c r="O40" s="84"/>
      <c r="P40" s="84">
        <f>IF(P32=0,0,P34/-P32)</f>
        <v>0</v>
      </c>
      <c r="Q40" s="85"/>
    </row>
    <row r="41" spans="1:17" ht="15" customHeight="1" x14ac:dyDescent="0.2">
      <c r="A41" s="24"/>
      <c r="B41" s="44" t="s">
        <v>40</v>
      </c>
      <c r="C41" s="10"/>
      <c r="D41" s="84">
        <f>IF(D32=0,0,D35/-D32)</f>
        <v>0</v>
      </c>
      <c r="E41" s="10"/>
      <c r="F41" s="84">
        <f>IF(F32=0,0,F35/-F32)</f>
        <v>0</v>
      </c>
      <c r="G41" s="10"/>
      <c r="H41" s="84">
        <f>IF(H32=0,0,H35/-H32)</f>
        <v>0</v>
      </c>
      <c r="I41" s="10"/>
      <c r="J41" s="84">
        <f>IF(J32=0,0,J35/-J32)</f>
        <v>0</v>
      </c>
      <c r="K41" s="84"/>
      <c r="L41" s="84">
        <f>IF(L32=0,0,L35/-L32)</f>
        <v>0</v>
      </c>
      <c r="M41" s="84"/>
      <c r="N41" s="84">
        <f>IF(N32=0,0,N35/-N32)</f>
        <v>0</v>
      </c>
      <c r="O41" s="84"/>
      <c r="P41" s="84">
        <f>IF(P32=0,0,P35/-P32)</f>
        <v>0</v>
      </c>
      <c r="Q41" s="85"/>
    </row>
    <row r="42" spans="1:17" ht="8" customHeight="1" x14ac:dyDescent="0.2">
      <c r="A42" s="24"/>
      <c r="B42" s="13"/>
      <c r="C42" s="10"/>
      <c r="D42" s="84"/>
      <c r="E42" s="10"/>
      <c r="F42" s="84"/>
      <c r="G42" s="10"/>
      <c r="H42" s="84"/>
      <c r="I42" s="10"/>
      <c r="J42" s="84"/>
      <c r="K42" s="84"/>
      <c r="L42" s="84"/>
      <c r="M42" s="84"/>
      <c r="N42" s="84"/>
      <c r="O42" s="84"/>
      <c r="P42" s="84"/>
      <c r="Q42" s="85"/>
    </row>
    <row r="43" spans="1:17" ht="15" customHeight="1" x14ac:dyDescent="0.2">
      <c r="A43" s="24"/>
      <c r="B43" s="59" t="s">
        <v>41</v>
      </c>
      <c r="C43" s="10"/>
      <c r="D43" s="60"/>
      <c r="E43" s="60"/>
      <c r="F43" s="60"/>
      <c r="G43" s="60"/>
      <c r="H43" s="60"/>
      <c r="I43" s="10"/>
      <c r="J43" s="60"/>
      <c r="K43" s="60"/>
      <c r="L43" s="60"/>
      <c r="M43" s="60"/>
      <c r="N43" s="60"/>
      <c r="O43" s="60"/>
      <c r="P43" s="60"/>
      <c r="Q43" s="61"/>
    </row>
    <row r="44" spans="1:17" ht="15" customHeight="1" x14ac:dyDescent="0.2">
      <c r="A44" s="24"/>
      <c r="B44" s="44" t="s">
        <v>42</v>
      </c>
      <c r="C44" s="10"/>
      <c r="D44" s="45">
        <f>D6</f>
        <v>0</v>
      </c>
      <c r="E44" s="60"/>
      <c r="F44" s="45">
        <f>F6</f>
        <v>0</v>
      </c>
      <c r="G44" s="69"/>
      <c r="H44" s="45">
        <f>H6</f>
        <v>0</v>
      </c>
      <c r="I44" s="10"/>
      <c r="J44" s="45">
        <f>J6</f>
        <v>0</v>
      </c>
      <c r="K44" s="45"/>
      <c r="L44" s="45">
        <f>L6</f>
        <v>0</v>
      </c>
      <c r="M44" s="45"/>
      <c r="N44" s="45">
        <f>N6</f>
        <v>0</v>
      </c>
      <c r="O44" s="45"/>
      <c r="P44" s="45">
        <f>P6</f>
        <v>0</v>
      </c>
      <c r="Q44" s="47"/>
    </row>
    <row r="45" spans="1:17" ht="15" customHeight="1" x14ac:dyDescent="0.2">
      <c r="A45" s="24"/>
      <c r="B45" s="44" t="s">
        <v>38</v>
      </c>
      <c r="C45" s="10"/>
      <c r="D45" s="45">
        <f>D36</f>
        <v>0</v>
      </c>
      <c r="E45" s="60"/>
      <c r="F45" s="45">
        <f>F36</f>
        <v>0</v>
      </c>
      <c r="G45" s="69"/>
      <c r="H45" s="45">
        <f>H36</f>
        <v>0</v>
      </c>
      <c r="I45" s="10"/>
      <c r="J45" s="45">
        <f>J36</f>
        <v>0</v>
      </c>
      <c r="K45" s="45"/>
      <c r="L45" s="45">
        <f>L36</f>
        <v>0</v>
      </c>
      <c r="M45" s="45"/>
      <c r="N45" s="45">
        <f>N36</f>
        <v>0</v>
      </c>
      <c r="O45" s="45"/>
      <c r="P45" s="45">
        <f>P36</f>
        <v>0</v>
      </c>
      <c r="Q45" s="47"/>
    </row>
    <row r="46" spans="1:17" ht="15" customHeight="1" x14ac:dyDescent="0.2">
      <c r="A46" s="24"/>
      <c r="B46" s="44" t="s">
        <v>43</v>
      </c>
      <c r="C46" s="10"/>
      <c r="D46" s="45">
        <f>D44-D45</f>
        <v>0</v>
      </c>
      <c r="E46" s="60"/>
      <c r="F46" s="45">
        <f>F44-F45</f>
        <v>0</v>
      </c>
      <c r="G46" s="60"/>
      <c r="H46" s="45">
        <f>H44-H45</f>
        <v>0</v>
      </c>
      <c r="I46" s="10"/>
      <c r="J46" s="45">
        <f>J44-J45</f>
        <v>0</v>
      </c>
      <c r="K46" s="45"/>
      <c r="L46" s="45">
        <f>L44-L45</f>
        <v>0</v>
      </c>
      <c r="M46" s="45"/>
      <c r="N46" s="45">
        <f>N44-N45</f>
        <v>0</v>
      </c>
      <c r="O46" s="45"/>
      <c r="P46" s="45">
        <f>P44-P45</f>
        <v>0</v>
      </c>
      <c r="Q46" s="47"/>
    </row>
    <row r="47" spans="1:17" ht="15" customHeight="1" x14ac:dyDescent="0.2">
      <c r="A47" s="24"/>
      <c r="B47" s="86" t="s">
        <v>44</v>
      </c>
      <c r="C47" s="15"/>
      <c r="D47" s="87" t="str">
        <f>IF(D44=0,"",D46/D44)</f>
        <v/>
      </c>
      <c r="E47" s="70"/>
      <c r="F47" s="87" t="str">
        <f>IF(F44=0,"",F46/F44)</f>
        <v/>
      </c>
      <c r="G47" s="70"/>
      <c r="H47" s="87" t="str">
        <f>IF(H44=0,"",H46/H44)</f>
        <v/>
      </c>
      <c r="I47" s="15"/>
      <c r="J47" s="87" t="str">
        <f>IF(J44=0,"",J46/J44)</f>
        <v/>
      </c>
      <c r="K47" s="70"/>
      <c r="L47" s="87" t="str">
        <f>IF(L44=0,"",L46/L44)</f>
        <v/>
      </c>
      <c r="M47" s="70"/>
      <c r="N47" s="87" t="str">
        <f>IF(N44=0,"",N46/N44)</f>
        <v/>
      </c>
      <c r="O47" s="70"/>
      <c r="P47" s="87" t="str">
        <f>IF(P44=0,"",P46/P44)</f>
        <v/>
      </c>
      <c r="Q47" s="88"/>
    </row>
    <row r="48" spans="1:17" ht="13.75" customHeight="1" x14ac:dyDescent="0.2">
      <c r="A48" s="8"/>
      <c r="B48" s="64"/>
      <c r="C48" s="64"/>
      <c r="D48" s="89"/>
      <c r="E48" s="72"/>
      <c r="F48" s="72"/>
      <c r="G48" s="72"/>
      <c r="H48" s="72"/>
      <c r="I48" s="64"/>
      <c r="J48" s="72"/>
      <c r="K48" s="72"/>
      <c r="L48" s="72"/>
      <c r="M48" s="72"/>
      <c r="N48" s="72"/>
      <c r="O48" s="72"/>
      <c r="P48" s="72"/>
      <c r="Q48" s="78"/>
    </row>
    <row r="49" spans="1:17" ht="13.25" customHeight="1" x14ac:dyDescent="0.2">
      <c r="A49" s="24"/>
      <c r="B49" s="40" t="s">
        <v>45</v>
      </c>
      <c r="C49" s="12"/>
      <c r="D49" s="90"/>
      <c r="E49" s="42"/>
      <c r="F49" s="42"/>
      <c r="G49" s="42"/>
      <c r="H49" s="42"/>
      <c r="I49" s="12"/>
      <c r="J49" s="42"/>
      <c r="K49" s="42"/>
      <c r="L49" s="42"/>
      <c r="M49" s="42"/>
      <c r="N49" s="42"/>
      <c r="O49" s="42"/>
      <c r="P49" s="42"/>
      <c r="Q49" s="68"/>
    </row>
    <row r="50" spans="1:17" ht="15" customHeight="1" x14ac:dyDescent="0.2">
      <c r="A50" s="24"/>
      <c r="B50" s="44" t="s">
        <v>46</v>
      </c>
      <c r="C50" s="10"/>
      <c r="D50" s="45">
        <f>'Samenvatting resultaten '!C124</f>
        <v>0</v>
      </c>
      <c r="E50" s="60"/>
      <c r="F50" s="45">
        <f>'Samenvatting resultaten '!G124</f>
        <v>0</v>
      </c>
      <c r="G50" s="69"/>
      <c r="H50" s="45">
        <f>'Samenvatting resultaten '!K124</f>
        <v>0</v>
      </c>
      <c r="I50" s="10"/>
      <c r="J50" s="45">
        <f>'Samenvatting resultaten '!O124</f>
        <v>0</v>
      </c>
      <c r="K50" s="45"/>
      <c r="L50" s="45">
        <f>'Samenvatting resultaten '!S124</f>
        <v>0</v>
      </c>
      <c r="M50" s="45"/>
      <c r="N50" s="45">
        <f>'Samenvatting resultaten '!W124</f>
        <v>0</v>
      </c>
      <c r="O50" s="45"/>
      <c r="P50" s="45">
        <f>'Samenvatting resultaten '!AA124</f>
        <v>0</v>
      </c>
      <c r="Q50" s="47"/>
    </row>
    <row r="51" spans="1:17" ht="15" customHeight="1" x14ac:dyDescent="0.2">
      <c r="A51" s="24"/>
      <c r="B51" s="44" t="s">
        <v>47</v>
      </c>
      <c r="C51" s="10"/>
      <c r="D51" s="45">
        <f>'Samenvatting resultaten '!C125</f>
        <v>0</v>
      </c>
      <c r="E51" s="60"/>
      <c r="F51" s="45">
        <f>'Samenvatting resultaten '!G125</f>
        <v>0</v>
      </c>
      <c r="G51" s="69"/>
      <c r="H51" s="45">
        <f>'Samenvatting resultaten '!K125</f>
        <v>0</v>
      </c>
      <c r="I51" s="10"/>
      <c r="J51" s="45">
        <f>'Samenvatting resultaten '!O125</f>
        <v>0</v>
      </c>
      <c r="K51" s="45"/>
      <c r="L51" s="45">
        <f>'Samenvatting resultaten '!S125</f>
        <v>0</v>
      </c>
      <c r="M51" s="45"/>
      <c r="N51" s="45">
        <f>'Samenvatting resultaten '!W125</f>
        <v>0</v>
      </c>
      <c r="O51" s="45"/>
      <c r="P51" s="45">
        <f>'Samenvatting resultaten '!AA125</f>
        <v>0</v>
      </c>
      <c r="Q51" s="47"/>
    </row>
    <row r="52" spans="1:17" ht="15" customHeight="1" x14ac:dyDescent="0.2">
      <c r="A52" s="24"/>
      <c r="B52" s="44" t="s">
        <v>48</v>
      </c>
      <c r="C52" s="10"/>
      <c r="D52" s="45">
        <f>'Samenvatting resultaten '!C126</f>
        <v>0</v>
      </c>
      <c r="E52" s="60"/>
      <c r="F52" s="45">
        <f>'Samenvatting resultaten '!G126</f>
        <v>0</v>
      </c>
      <c r="G52" s="91"/>
      <c r="H52" s="45">
        <f>'Samenvatting resultaten '!K126</f>
        <v>0</v>
      </c>
      <c r="I52" s="10"/>
      <c r="J52" s="45">
        <f>'Samenvatting resultaten '!O126</f>
        <v>0</v>
      </c>
      <c r="K52" s="45"/>
      <c r="L52" s="45">
        <f>'Samenvatting resultaten '!S126</f>
        <v>0</v>
      </c>
      <c r="M52" s="45"/>
      <c r="N52" s="45">
        <f>'Samenvatting resultaten '!W126</f>
        <v>0</v>
      </c>
      <c r="O52" s="45"/>
      <c r="P52" s="45">
        <f>'Samenvatting resultaten '!AA126</f>
        <v>0</v>
      </c>
      <c r="Q52" s="47"/>
    </row>
    <row r="53" spans="1:17" ht="15" customHeight="1" x14ac:dyDescent="0.2">
      <c r="A53" s="24"/>
      <c r="B53" s="44" t="s">
        <v>49</v>
      </c>
      <c r="C53" s="10"/>
      <c r="D53" s="45">
        <f>SUM(D50:D52)</f>
        <v>0</v>
      </c>
      <c r="E53" s="60"/>
      <c r="F53" s="45">
        <f>SUM(F50:F52)</f>
        <v>0</v>
      </c>
      <c r="G53" s="69"/>
      <c r="H53" s="45">
        <f>SUM(H50:H52)</f>
        <v>0</v>
      </c>
      <c r="I53" s="10"/>
      <c r="J53" s="45">
        <f>'Samenvatting resultaten '!O127</f>
        <v>0</v>
      </c>
      <c r="K53" s="45"/>
      <c r="L53" s="45">
        <f>'Samenvatting resultaten '!S127</f>
        <v>0</v>
      </c>
      <c r="M53" s="45"/>
      <c r="N53" s="45">
        <f>'Samenvatting resultaten '!W127</f>
        <v>0</v>
      </c>
      <c r="O53" s="45"/>
      <c r="P53" s="45">
        <f>'Samenvatting resultaten '!AA127</f>
        <v>0</v>
      </c>
      <c r="Q53" s="47"/>
    </row>
    <row r="54" spans="1:17" ht="15" customHeight="1" x14ac:dyDescent="0.2">
      <c r="A54" s="24"/>
      <c r="B54" s="44" t="s">
        <v>50</v>
      </c>
      <c r="C54" s="10"/>
      <c r="D54" s="45">
        <f>'Samenvatting resultaten '!C128</f>
        <v>0</v>
      </c>
      <c r="E54" s="60"/>
      <c r="F54" s="45">
        <f>'Samenvatting resultaten '!G128</f>
        <v>0</v>
      </c>
      <c r="G54" s="69"/>
      <c r="H54" s="45">
        <f>'Samenvatting resultaten '!K128</f>
        <v>0</v>
      </c>
      <c r="I54" s="10"/>
      <c r="J54" s="45">
        <f>'Samenvatting resultaten '!O128</f>
        <v>0</v>
      </c>
      <c r="K54" s="45"/>
      <c r="L54" s="45">
        <f>'Samenvatting resultaten '!S128</f>
        <v>0</v>
      </c>
      <c r="M54" s="45"/>
      <c r="N54" s="45">
        <f>'Samenvatting resultaten '!W128</f>
        <v>0</v>
      </c>
      <c r="O54" s="45"/>
      <c r="P54" s="45">
        <f>'Samenvatting resultaten '!AA128</f>
        <v>0</v>
      </c>
      <c r="Q54" s="47"/>
    </row>
    <row r="55" spans="1:17" ht="15" customHeight="1" x14ac:dyDescent="0.2">
      <c r="A55" s="24"/>
      <c r="B55" s="44" t="s">
        <v>51</v>
      </c>
      <c r="C55" s="10"/>
      <c r="D55" s="45">
        <f>'Samenvatting resultaten '!C129</f>
        <v>0</v>
      </c>
      <c r="E55" s="60"/>
      <c r="F55" s="45">
        <f>'Samenvatting resultaten '!G129</f>
        <v>0</v>
      </c>
      <c r="G55" s="69"/>
      <c r="H55" s="45">
        <f>'Samenvatting resultaten '!K129</f>
        <v>0</v>
      </c>
      <c r="I55" s="10"/>
      <c r="J55" s="45">
        <f>'Samenvatting resultaten '!O129</f>
        <v>0</v>
      </c>
      <c r="K55" s="45"/>
      <c r="L55" s="45">
        <f>'Samenvatting resultaten '!S129</f>
        <v>0</v>
      </c>
      <c r="M55" s="45"/>
      <c r="N55" s="45">
        <f>'Samenvatting resultaten '!W129</f>
        <v>0</v>
      </c>
      <c r="O55" s="45"/>
      <c r="P55" s="45">
        <f>'Samenvatting resultaten '!AA129</f>
        <v>0</v>
      </c>
      <c r="Q55" s="47"/>
    </row>
    <row r="56" spans="1:17" ht="15" customHeight="1" x14ac:dyDescent="0.2">
      <c r="A56" s="24"/>
      <c r="B56" s="86" t="s">
        <v>52</v>
      </c>
      <c r="C56" s="15"/>
      <c r="D56" s="92">
        <f>'Samenvatting resultaten '!C130</f>
        <v>0</v>
      </c>
      <c r="E56" s="93" t="str">
        <f>'Samenvatting resultaten '!I91</f>
        <v/>
      </c>
      <c r="F56" s="92">
        <f>'Samenvatting resultaten '!G130</f>
        <v>0</v>
      </c>
      <c r="G56" s="92"/>
      <c r="H56" s="92">
        <f>'Samenvatting resultaten '!K130</f>
        <v>0</v>
      </c>
      <c r="I56" s="94"/>
      <c r="J56" s="92">
        <f>'Samenvatting resultaten '!O130</f>
        <v>0</v>
      </c>
      <c r="K56" s="92"/>
      <c r="L56" s="92">
        <f>'Samenvatting resultaten '!S130</f>
        <v>0</v>
      </c>
      <c r="M56" s="92"/>
      <c r="N56" s="92">
        <f>'Samenvatting resultaten '!W130</f>
        <v>0</v>
      </c>
      <c r="O56" s="92"/>
      <c r="P56" s="92">
        <f>'Samenvatting resultaten '!AA130</f>
        <v>0</v>
      </c>
      <c r="Q56" s="51"/>
    </row>
    <row r="57" spans="1:17" ht="15" customHeight="1" x14ac:dyDescent="0.2">
      <c r="A57" s="8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95"/>
    </row>
    <row r="58" spans="1:17" ht="15" customHeight="1" x14ac:dyDescent="0.2">
      <c r="A58" s="24"/>
      <c r="B58" s="40" t="s">
        <v>53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96"/>
    </row>
    <row r="59" spans="1:17" ht="15" customHeight="1" x14ac:dyDescent="0.2">
      <c r="A59" s="24"/>
      <c r="B59" s="44" t="s">
        <v>54</v>
      </c>
      <c r="C59" s="10"/>
      <c r="D59" s="97">
        <f>'Samenvatting resultaten '!C133</f>
        <v>0</v>
      </c>
      <c r="E59" s="98"/>
      <c r="F59" s="97">
        <f>'Samenvatting resultaten '!G133</f>
        <v>0</v>
      </c>
      <c r="G59" s="98"/>
      <c r="H59" s="97">
        <f>'Samenvatting resultaten '!K133</f>
        <v>0</v>
      </c>
      <c r="I59" s="10"/>
      <c r="J59" s="97">
        <f>'Samenvatting resultaten '!O133</f>
        <v>0</v>
      </c>
      <c r="K59" s="97"/>
      <c r="L59" s="97">
        <f>'Samenvatting resultaten '!S133</f>
        <v>0</v>
      </c>
      <c r="M59" s="97"/>
      <c r="N59" s="97">
        <f>'Samenvatting resultaten '!W133</f>
        <v>0</v>
      </c>
      <c r="O59" s="97"/>
      <c r="P59" s="97">
        <f>'Samenvatting resultaten '!AA133</f>
        <v>0</v>
      </c>
      <c r="Q59" s="99"/>
    </row>
    <row r="60" spans="1:17" ht="15" customHeight="1" x14ac:dyDescent="0.2">
      <c r="A60" s="24"/>
      <c r="B60" s="44" t="s">
        <v>55</v>
      </c>
      <c r="C60" s="10"/>
      <c r="D60" s="97">
        <f>'Samenvatting resultaten '!C134</f>
        <v>0</v>
      </c>
      <c r="E60" s="98"/>
      <c r="F60" s="97">
        <f>'Samenvatting resultaten '!G134</f>
        <v>0</v>
      </c>
      <c r="G60" s="98"/>
      <c r="H60" s="97">
        <f>'Samenvatting resultaten '!K134</f>
        <v>0</v>
      </c>
      <c r="I60" s="10"/>
      <c r="J60" s="97">
        <f>'Samenvatting resultaten '!O134</f>
        <v>0</v>
      </c>
      <c r="K60" s="97"/>
      <c r="L60" s="97">
        <f>'Samenvatting resultaten '!S134</f>
        <v>0</v>
      </c>
      <c r="M60" s="97"/>
      <c r="N60" s="97">
        <f>'Samenvatting resultaten '!W134</f>
        <v>0</v>
      </c>
      <c r="O60" s="97"/>
      <c r="P60" s="97">
        <f>'Samenvatting resultaten '!AA134</f>
        <v>0</v>
      </c>
      <c r="Q60" s="99"/>
    </row>
    <row r="61" spans="1:17" ht="15" customHeight="1" x14ac:dyDescent="0.2">
      <c r="A61" s="24"/>
      <c r="B61" s="44" t="str">
        <f>'Samenvatting resultaten '!A135</f>
        <v>…..</v>
      </c>
      <c r="C61" s="10"/>
      <c r="D61" s="50">
        <f>'Samenvatting resultaten '!C135</f>
        <v>0</v>
      </c>
      <c r="E61" s="100"/>
      <c r="F61" s="50">
        <f>'Samenvatting resultaten '!G135</f>
        <v>0</v>
      </c>
      <c r="G61" s="100"/>
      <c r="H61" s="50">
        <f>'Samenvatting resultaten '!K135</f>
        <v>0</v>
      </c>
      <c r="I61" s="15"/>
      <c r="J61" s="50">
        <f>'Samenvatting resultaten '!O135</f>
        <v>0</v>
      </c>
      <c r="K61" s="50"/>
      <c r="L61" s="50">
        <f>'Samenvatting resultaten '!S135</f>
        <v>0</v>
      </c>
      <c r="M61" s="50"/>
      <c r="N61" s="50">
        <f>'Samenvatting resultaten '!W135</f>
        <v>0</v>
      </c>
      <c r="O61" s="50"/>
      <c r="P61" s="50">
        <f>'Samenvatting resultaten '!AA135</f>
        <v>0</v>
      </c>
      <c r="Q61" s="101"/>
    </row>
    <row r="62" spans="1:17" ht="15" customHeight="1" x14ac:dyDescent="0.2">
      <c r="A62" s="24"/>
      <c r="B62" s="63" t="s">
        <v>57</v>
      </c>
      <c r="C62" s="102"/>
      <c r="D62" s="103">
        <f>SUM(D59:D61)</f>
        <v>0</v>
      </c>
      <c r="E62" s="104"/>
      <c r="F62" s="103">
        <f>SUM(F59:F61)</f>
        <v>0</v>
      </c>
      <c r="G62" s="104"/>
      <c r="H62" s="103">
        <f>SUM(H59:H61)</f>
        <v>0</v>
      </c>
      <c r="I62" s="105"/>
      <c r="J62" s="103">
        <f>SUM(J59:J61)</f>
        <v>0</v>
      </c>
      <c r="K62" s="103"/>
      <c r="L62" s="103">
        <f>SUM(L59:L61)</f>
        <v>0</v>
      </c>
      <c r="M62" s="103"/>
      <c r="N62" s="103">
        <f>SUM(N59:N61)</f>
        <v>0</v>
      </c>
      <c r="O62" s="103"/>
      <c r="P62" s="103">
        <f>SUM(P59:P61)</f>
        <v>0</v>
      </c>
      <c r="Q62" s="106"/>
    </row>
    <row r="63" spans="1:17" ht="15" customHeight="1" x14ac:dyDescent="0.2">
      <c r="A63" s="32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</row>
    <row r="65" spans="18:32" ht="23.25" customHeight="1" x14ac:dyDescent="0.2"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</row>
    <row r="66" spans="18:32" ht="18.75" customHeight="1" x14ac:dyDescent="0.2"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</row>
    <row r="67" spans="18:32" ht="15" customHeight="1" x14ac:dyDescent="0.2"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</row>
  </sheetData>
  <sheetProtection sheet="1" objects="1" scenarios="1"/>
  <mergeCells count="1">
    <mergeCell ref="R65:AF67"/>
  </mergeCells>
  <pageMargins left="0.78740200000000005" right="0.39370100000000002" top="0.78740200000000005" bottom="0.39370100000000002" header="0.23622000000000001" footer="0.23622000000000001"/>
  <pageSetup scale="5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41"/>
  <sheetViews>
    <sheetView showGridLines="0" workbookViewId="0">
      <selection activeCell="A7" sqref="A7"/>
    </sheetView>
  </sheetViews>
  <sheetFormatPr baseColWidth="10" defaultColWidth="8.83203125" defaultRowHeight="15.5" customHeight="1" x14ac:dyDescent="0.2"/>
  <cols>
    <col min="1" max="1" width="46.5" style="110" customWidth="1"/>
    <col min="2" max="29" width="9.5" style="110" customWidth="1"/>
    <col min="30" max="30" width="8.83203125" style="110" customWidth="1"/>
    <col min="31" max="16384" width="8.83203125" style="110"/>
  </cols>
  <sheetData>
    <row r="1" spans="1:29" ht="13.5" customHeight="1" x14ac:dyDescent="0.2">
      <c r="A1" s="111" t="s">
        <v>58</v>
      </c>
      <c r="B1" s="315"/>
      <c r="C1" s="316"/>
      <c r="D1" s="316"/>
      <c r="E1" s="317"/>
      <c r="F1" s="324"/>
      <c r="G1" s="316"/>
      <c r="H1" s="316"/>
      <c r="I1" s="325"/>
      <c r="J1" s="330"/>
      <c r="K1" s="331"/>
      <c r="L1" s="331"/>
      <c r="M1" s="332"/>
      <c r="N1" s="324"/>
      <c r="O1" s="316"/>
      <c r="P1" s="316"/>
      <c r="Q1" s="325"/>
      <c r="R1" s="315"/>
      <c r="S1" s="316"/>
      <c r="T1" s="316"/>
      <c r="U1" s="325"/>
      <c r="V1" s="315"/>
      <c r="W1" s="316"/>
      <c r="X1" s="316"/>
      <c r="Y1" s="325"/>
      <c r="Z1" s="315"/>
      <c r="AA1" s="316"/>
      <c r="AB1" s="316"/>
      <c r="AC1" s="317"/>
    </row>
    <row r="2" spans="1:29" ht="14" customHeight="1" x14ac:dyDescent="0.2">
      <c r="A2" s="112" t="str">
        <f>'NAW-basis gegegevens'!F12</f>
        <v>Stichtingsnaam…</v>
      </c>
      <c r="B2" s="318"/>
      <c r="C2" s="319"/>
      <c r="D2" s="319"/>
      <c r="E2" s="320"/>
      <c r="F2" s="326"/>
      <c r="G2" s="319"/>
      <c r="H2" s="319"/>
      <c r="I2" s="327"/>
      <c r="J2" s="333"/>
      <c r="K2" s="334"/>
      <c r="L2" s="334"/>
      <c r="M2" s="335"/>
      <c r="N2" s="326"/>
      <c r="O2" s="319"/>
      <c r="P2" s="319"/>
      <c r="Q2" s="327"/>
      <c r="R2" s="318"/>
      <c r="S2" s="319"/>
      <c r="T2" s="319"/>
      <c r="U2" s="327"/>
      <c r="V2" s="318"/>
      <c r="W2" s="319"/>
      <c r="X2" s="319"/>
      <c r="Y2" s="327"/>
      <c r="Z2" s="318"/>
      <c r="AA2" s="319"/>
      <c r="AB2" s="319"/>
      <c r="AC2" s="320"/>
    </row>
    <row r="3" spans="1:29" ht="14" customHeight="1" x14ac:dyDescent="0.2">
      <c r="A3" s="111" t="str">
        <f>'NAW-basis gegegevens'!F13</f>
        <v>Naam…</v>
      </c>
      <c r="B3" s="318"/>
      <c r="C3" s="319"/>
      <c r="D3" s="319"/>
      <c r="E3" s="320"/>
      <c r="F3" s="326"/>
      <c r="G3" s="319"/>
      <c r="H3" s="319"/>
      <c r="I3" s="327"/>
      <c r="J3" s="333"/>
      <c r="K3" s="334"/>
      <c r="L3" s="334"/>
      <c r="M3" s="335"/>
      <c r="N3" s="326"/>
      <c r="O3" s="319"/>
      <c r="P3" s="319"/>
      <c r="Q3" s="327"/>
      <c r="R3" s="318"/>
      <c r="S3" s="319"/>
      <c r="T3" s="319"/>
      <c r="U3" s="327"/>
      <c r="V3" s="318"/>
      <c r="W3" s="319"/>
      <c r="X3" s="319"/>
      <c r="Y3" s="327"/>
      <c r="Z3" s="318"/>
      <c r="AA3" s="319"/>
      <c r="AB3" s="319"/>
      <c r="AC3" s="320"/>
    </row>
    <row r="4" spans="1:29" ht="14" customHeight="1" x14ac:dyDescent="0.2">
      <c r="A4" s="111" t="str">
        <f>'NAW-basis gegegevens'!F14</f>
        <v>06-12345678…</v>
      </c>
      <c r="B4" s="321"/>
      <c r="C4" s="322"/>
      <c r="D4" s="322"/>
      <c r="E4" s="323"/>
      <c r="F4" s="328"/>
      <c r="G4" s="322"/>
      <c r="H4" s="322"/>
      <c r="I4" s="329"/>
      <c r="J4" s="336"/>
      <c r="K4" s="337"/>
      <c r="L4" s="337"/>
      <c r="M4" s="338"/>
      <c r="N4" s="328"/>
      <c r="O4" s="322"/>
      <c r="P4" s="322"/>
      <c r="Q4" s="329"/>
      <c r="R4" s="321"/>
      <c r="S4" s="322"/>
      <c r="T4" s="322"/>
      <c r="U4" s="329"/>
      <c r="V4" s="321"/>
      <c r="W4" s="322"/>
      <c r="X4" s="322"/>
      <c r="Y4" s="329"/>
      <c r="Z4" s="321"/>
      <c r="AA4" s="322"/>
      <c r="AB4" s="322"/>
      <c r="AC4" s="323"/>
    </row>
    <row r="5" spans="1:29" ht="19" customHeight="1" x14ac:dyDescent="0.25">
      <c r="A5" s="113" t="s">
        <v>59</v>
      </c>
      <c r="B5" s="314">
        <v>2019</v>
      </c>
      <c r="C5" s="309"/>
      <c r="D5" s="309"/>
      <c r="E5" s="310"/>
      <c r="F5" s="314">
        <v>2020</v>
      </c>
      <c r="G5" s="309"/>
      <c r="H5" s="309"/>
      <c r="I5" s="310"/>
      <c r="J5" s="314">
        <v>2021</v>
      </c>
      <c r="K5" s="309"/>
      <c r="L5" s="309"/>
      <c r="M5" s="310"/>
      <c r="N5" s="314">
        <v>2022</v>
      </c>
      <c r="O5" s="309"/>
      <c r="P5" s="309"/>
      <c r="Q5" s="310"/>
      <c r="R5" s="314">
        <v>2023</v>
      </c>
      <c r="S5" s="309"/>
      <c r="T5" s="309"/>
      <c r="U5" s="310"/>
      <c r="V5" s="314">
        <v>2024</v>
      </c>
      <c r="W5" s="309"/>
      <c r="X5" s="309"/>
      <c r="Y5" s="310"/>
      <c r="Z5" s="314">
        <v>2025</v>
      </c>
      <c r="AA5" s="309"/>
      <c r="AB5" s="309"/>
      <c r="AC5" s="310"/>
    </row>
    <row r="6" spans="1:29" ht="15.75" customHeight="1" x14ac:dyDescent="0.2">
      <c r="A6" s="114" t="s">
        <v>60</v>
      </c>
      <c r="B6" s="311" t="s">
        <v>61</v>
      </c>
      <c r="C6" s="312"/>
      <c r="D6" s="312"/>
      <c r="E6" s="313"/>
      <c r="F6" s="311" t="s">
        <v>61</v>
      </c>
      <c r="G6" s="312"/>
      <c r="H6" s="312"/>
      <c r="I6" s="313"/>
      <c r="J6" s="311" t="s">
        <v>61</v>
      </c>
      <c r="K6" s="312"/>
      <c r="L6" s="312"/>
      <c r="M6" s="313"/>
      <c r="N6" s="311" t="s">
        <v>61</v>
      </c>
      <c r="O6" s="312"/>
      <c r="P6" s="312"/>
      <c r="Q6" s="313"/>
      <c r="R6" s="311" t="s">
        <v>61</v>
      </c>
      <c r="S6" s="312"/>
      <c r="T6" s="312"/>
      <c r="U6" s="313"/>
      <c r="V6" s="311" t="s">
        <v>61</v>
      </c>
      <c r="W6" s="312"/>
      <c r="X6" s="312"/>
      <c r="Y6" s="313"/>
      <c r="Z6" s="311" t="s">
        <v>61</v>
      </c>
      <c r="AA6" s="312"/>
      <c r="AB6" s="312"/>
      <c r="AC6" s="313"/>
    </row>
    <row r="7" spans="1:29" ht="15.75" customHeight="1" x14ac:dyDescent="0.2">
      <c r="A7" s="292" t="str">
        <f>('NAW-basis gegegevens'!$F$15)</f>
        <v>Alle bedragen inclusief BTW</v>
      </c>
      <c r="B7" s="308" t="s">
        <v>62</v>
      </c>
      <c r="C7" s="309"/>
      <c r="D7" s="309"/>
      <c r="E7" s="310"/>
      <c r="F7" s="308" t="s">
        <v>62</v>
      </c>
      <c r="G7" s="309"/>
      <c r="H7" s="309"/>
      <c r="I7" s="310"/>
      <c r="J7" s="308" t="s">
        <v>62</v>
      </c>
      <c r="K7" s="309"/>
      <c r="L7" s="309"/>
      <c r="M7" s="310"/>
      <c r="N7" s="308" t="s">
        <v>62</v>
      </c>
      <c r="O7" s="309"/>
      <c r="P7" s="309"/>
      <c r="Q7" s="310"/>
      <c r="R7" s="308" t="s">
        <v>62</v>
      </c>
      <c r="S7" s="309"/>
      <c r="T7" s="309"/>
      <c r="U7" s="310"/>
      <c r="V7" s="308" t="s">
        <v>62</v>
      </c>
      <c r="W7" s="309"/>
      <c r="X7" s="309"/>
      <c r="Y7" s="310"/>
      <c r="Z7" s="308" t="s">
        <v>62</v>
      </c>
      <c r="AA7" s="309"/>
      <c r="AB7" s="309"/>
      <c r="AC7" s="310"/>
    </row>
    <row r="8" spans="1:29" ht="33" customHeight="1" x14ac:dyDescent="0.2">
      <c r="A8" s="115"/>
      <c r="B8" s="116" t="s">
        <v>63</v>
      </c>
      <c r="C8" s="116" t="s">
        <v>64</v>
      </c>
      <c r="D8" s="116" t="s">
        <v>65</v>
      </c>
      <c r="E8" s="116" t="s">
        <v>64</v>
      </c>
      <c r="F8" s="116" t="s">
        <v>63</v>
      </c>
      <c r="G8" s="116" t="s">
        <v>64</v>
      </c>
      <c r="H8" s="116" t="s">
        <v>65</v>
      </c>
      <c r="I8" s="116" t="s">
        <v>64</v>
      </c>
      <c r="J8" s="116" t="s">
        <v>66</v>
      </c>
      <c r="K8" s="116" t="s">
        <v>64</v>
      </c>
      <c r="L8" s="116" t="s">
        <v>67</v>
      </c>
      <c r="M8" s="116" t="s">
        <v>64</v>
      </c>
      <c r="N8" s="116" t="s">
        <v>66</v>
      </c>
      <c r="O8" s="116" t="s">
        <v>64</v>
      </c>
      <c r="P8" s="116" t="s">
        <v>67</v>
      </c>
      <c r="Q8" s="116" t="s">
        <v>64</v>
      </c>
      <c r="R8" s="116" t="s">
        <v>66</v>
      </c>
      <c r="S8" s="116" t="s">
        <v>64</v>
      </c>
      <c r="T8" s="116" t="s">
        <v>67</v>
      </c>
      <c r="U8" s="116" t="s">
        <v>64</v>
      </c>
      <c r="V8" s="116" t="s">
        <v>66</v>
      </c>
      <c r="W8" s="116" t="s">
        <v>64</v>
      </c>
      <c r="X8" s="116" t="s">
        <v>67</v>
      </c>
      <c r="Y8" s="116" t="s">
        <v>64</v>
      </c>
      <c r="Z8" s="116" t="s">
        <v>66</v>
      </c>
      <c r="AA8" s="116" t="s">
        <v>64</v>
      </c>
      <c r="AB8" s="116" t="s">
        <v>67</v>
      </c>
      <c r="AC8" s="116" t="s">
        <v>64</v>
      </c>
    </row>
    <row r="9" spans="1:29" ht="17" customHeight="1" x14ac:dyDescent="0.2">
      <c r="A9" s="117" t="s">
        <v>68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</row>
    <row r="10" spans="1:29" ht="14" customHeight="1" x14ac:dyDescent="0.2">
      <c r="A10" s="119" t="s">
        <v>69</v>
      </c>
      <c r="B10" s="120">
        <f>'Realisatie jaar 2019'!C8</f>
        <v>0</v>
      </c>
      <c r="C10" s="121" t="str">
        <f>'Realisatie jaar 2019'!D8</f>
        <v/>
      </c>
      <c r="D10" s="122">
        <f>'Realisatie jaar 2019'!E8</f>
        <v>0</v>
      </c>
      <c r="E10" s="123" t="str">
        <f>'Realisatie jaar 2019'!F8</f>
        <v/>
      </c>
      <c r="F10" s="120">
        <f>'Realisatie jaar 2020'!C8</f>
        <v>0</v>
      </c>
      <c r="G10" s="121" t="str">
        <f>'Realisatie jaar 2020'!D8</f>
        <v/>
      </c>
      <c r="H10" s="122">
        <f>'Realisatie jaar 2020'!E8</f>
        <v>0</v>
      </c>
      <c r="I10" s="123" t="str">
        <f>'Realisatie jaar 2020'!F8</f>
        <v/>
      </c>
      <c r="J10" s="120">
        <f>'Realisatie jaar 2021'!C8</f>
        <v>0</v>
      </c>
      <c r="K10" s="121" t="str">
        <f>'Realisatie jaar 2021'!D8</f>
        <v/>
      </c>
      <c r="L10" s="122">
        <f>'Realisatie jaar 2021'!E8</f>
        <v>0</v>
      </c>
      <c r="M10" s="123" t="str">
        <f>'Realisatie jaar 2021'!F8</f>
        <v/>
      </c>
      <c r="N10" s="120">
        <f>'Prognose jaar 2022'!C8</f>
        <v>0</v>
      </c>
      <c r="O10" s="121" t="str">
        <f>'Prognose jaar 2022'!D8</f>
        <v/>
      </c>
      <c r="P10" s="122">
        <f>'Prognose jaar 2022'!E8</f>
        <v>0</v>
      </c>
      <c r="Q10" s="123" t="str">
        <f>'Prognose jaar 2022'!F8</f>
        <v/>
      </c>
      <c r="R10" s="120">
        <f>'Prognose jaar 2023'!C8</f>
        <v>0</v>
      </c>
      <c r="S10" s="121" t="str">
        <f>'Prognose jaar 2023'!D8</f>
        <v/>
      </c>
      <c r="T10" s="122">
        <f>'Prognose jaar 2023'!E8</f>
        <v>0</v>
      </c>
      <c r="U10" s="123" t="str">
        <f>'Prognose jaar 2023'!F8</f>
        <v/>
      </c>
      <c r="V10" s="120">
        <f>'Prognose jaar 2024'!C8</f>
        <v>0</v>
      </c>
      <c r="W10" s="121" t="str">
        <f>'Prognose jaar 2024'!D8</f>
        <v/>
      </c>
      <c r="X10" s="122">
        <f>'Prognose jaar 2024'!E8</f>
        <v>0</v>
      </c>
      <c r="Y10" s="123" t="str">
        <f>'Prognose jaar 2024'!F8</f>
        <v/>
      </c>
      <c r="Z10" s="120">
        <f>'Prognose jaar 2025'!C8</f>
        <v>0</v>
      </c>
      <c r="AA10" s="121" t="str">
        <f>'Prognose jaar 2025'!D8</f>
        <v/>
      </c>
      <c r="AB10" s="122">
        <f>'Prognose jaar 2025'!E8</f>
        <v>0</v>
      </c>
      <c r="AC10" s="123" t="str">
        <f>'Prognose jaar 2025'!F8</f>
        <v/>
      </c>
    </row>
    <row r="11" spans="1:29" ht="13.5" customHeight="1" x14ac:dyDescent="0.2">
      <c r="A11" s="119" t="s">
        <v>70</v>
      </c>
      <c r="B11" s="124">
        <f>'Realisatie jaar 2019'!C9</f>
        <v>0</v>
      </c>
      <c r="C11" s="125" t="str">
        <f>'Realisatie jaar 2019'!D9</f>
        <v/>
      </c>
      <c r="D11" s="126">
        <f>'Realisatie jaar 2019'!E9</f>
        <v>0</v>
      </c>
      <c r="E11" s="127" t="str">
        <f>'Realisatie jaar 2019'!F9</f>
        <v/>
      </c>
      <c r="F11" s="124">
        <f>'Realisatie jaar 2020'!C9</f>
        <v>0</v>
      </c>
      <c r="G11" s="125" t="str">
        <f>'Realisatie jaar 2020'!D9</f>
        <v/>
      </c>
      <c r="H11" s="126">
        <f>'Realisatie jaar 2020'!E9</f>
        <v>0</v>
      </c>
      <c r="I11" s="127" t="str">
        <f>'Realisatie jaar 2020'!F9</f>
        <v/>
      </c>
      <c r="J11" s="124">
        <f>'Realisatie jaar 2021'!C9</f>
        <v>0</v>
      </c>
      <c r="K11" s="125" t="str">
        <f>'Realisatie jaar 2021'!D9</f>
        <v/>
      </c>
      <c r="L11" s="126">
        <f>'Realisatie jaar 2021'!E9</f>
        <v>0</v>
      </c>
      <c r="M11" s="127" t="str">
        <f>'Realisatie jaar 2021'!F9</f>
        <v/>
      </c>
      <c r="N11" s="124">
        <f>'Prognose jaar 2022'!C9</f>
        <v>0</v>
      </c>
      <c r="O11" s="125" t="str">
        <f>'Prognose jaar 2022'!D9</f>
        <v/>
      </c>
      <c r="P11" s="126">
        <f>'Prognose jaar 2022'!E9</f>
        <v>0</v>
      </c>
      <c r="Q11" s="127" t="str">
        <f>'Prognose jaar 2022'!F9</f>
        <v/>
      </c>
      <c r="R11" s="124">
        <f>'Prognose jaar 2023'!C9</f>
        <v>0</v>
      </c>
      <c r="S11" s="125" t="str">
        <f>'Prognose jaar 2023'!D9</f>
        <v/>
      </c>
      <c r="T11" s="126">
        <f>'Prognose jaar 2023'!E9</f>
        <v>0</v>
      </c>
      <c r="U11" s="127" t="str">
        <f>'Prognose jaar 2023'!F9</f>
        <v/>
      </c>
      <c r="V11" s="124">
        <f>'Prognose jaar 2024'!C9</f>
        <v>0</v>
      </c>
      <c r="W11" s="125" t="str">
        <f>'Prognose jaar 2024'!D9</f>
        <v/>
      </c>
      <c r="X11" s="126">
        <f>'Prognose jaar 2024'!E9</f>
        <v>0</v>
      </c>
      <c r="Y11" s="127" t="str">
        <f>'Prognose jaar 2024'!F9</f>
        <v/>
      </c>
      <c r="Z11" s="124">
        <f>'Prognose jaar 2025'!C9</f>
        <v>0</v>
      </c>
      <c r="AA11" s="125" t="str">
        <f>'Prognose jaar 2025'!D9</f>
        <v/>
      </c>
      <c r="AB11" s="126">
        <f>'Prognose jaar 2025'!E9</f>
        <v>0</v>
      </c>
      <c r="AC11" s="127" t="str">
        <f>'Prognose jaar 2025'!F9</f>
        <v/>
      </c>
    </row>
    <row r="12" spans="1:29" ht="13.5" customHeight="1" x14ac:dyDescent="0.2">
      <c r="A12" s="119" t="str">
        <f>'Realisatie jaar 2019'!B10</f>
        <v>Omzet huur……</v>
      </c>
      <c r="B12" s="124">
        <f>'Realisatie jaar 2019'!C10</f>
        <v>0</v>
      </c>
      <c r="C12" s="125" t="str">
        <f>'Realisatie jaar 2019'!D10</f>
        <v/>
      </c>
      <c r="D12" s="126">
        <f>'Realisatie jaar 2019'!E10</f>
        <v>0</v>
      </c>
      <c r="E12" s="127" t="str">
        <f>'Realisatie jaar 2019'!F10</f>
        <v/>
      </c>
      <c r="F12" s="124">
        <f>'Realisatie jaar 2020'!C10</f>
        <v>0</v>
      </c>
      <c r="G12" s="125" t="str">
        <f>'Realisatie jaar 2020'!D10</f>
        <v/>
      </c>
      <c r="H12" s="126">
        <f>'Realisatie jaar 2020'!E10</f>
        <v>0</v>
      </c>
      <c r="I12" s="127" t="str">
        <f>'Realisatie jaar 2020'!F10</f>
        <v/>
      </c>
      <c r="J12" s="124">
        <f>'Realisatie jaar 2021'!C10</f>
        <v>0</v>
      </c>
      <c r="K12" s="125" t="str">
        <f>'Realisatie jaar 2021'!D10</f>
        <v/>
      </c>
      <c r="L12" s="126">
        <f>'Realisatie jaar 2021'!E10</f>
        <v>0</v>
      </c>
      <c r="M12" s="127" t="str">
        <f>'Realisatie jaar 2021'!F10</f>
        <v/>
      </c>
      <c r="N12" s="124">
        <f>'Prognose jaar 2022'!C10</f>
        <v>0</v>
      </c>
      <c r="O12" s="125" t="str">
        <f>'Prognose jaar 2022'!D10</f>
        <v/>
      </c>
      <c r="P12" s="126">
        <f>'Prognose jaar 2022'!E10</f>
        <v>0</v>
      </c>
      <c r="Q12" s="127" t="str">
        <f>'Prognose jaar 2022'!F10</f>
        <v/>
      </c>
      <c r="R12" s="124">
        <f>'Prognose jaar 2023'!C10</f>
        <v>0</v>
      </c>
      <c r="S12" s="125" t="str">
        <f>'Prognose jaar 2023'!D10</f>
        <v/>
      </c>
      <c r="T12" s="126">
        <f>'Prognose jaar 2023'!E10</f>
        <v>0</v>
      </c>
      <c r="U12" s="127" t="str">
        <f>'Prognose jaar 2023'!F10</f>
        <v/>
      </c>
      <c r="V12" s="124">
        <f>'Prognose jaar 2024'!C10</f>
        <v>0</v>
      </c>
      <c r="W12" s="125" t="str">
        <f>'Prognose jaar 2024'!D10</f>
        <v/>
      </c>
      <c r="X12" s="126">
        <f>'Prognose jaar 2024'!E10</f>
        <v>0</v>
      </c>
      <c r="Y12" s="127" t="str">
        <f>'Prognose jaar 2024'!F10</f>
        <v/>
      </c>
      <c r="Z12" s="124">
        <f>'Prognose jaar 2025'!C10</f>
        <v>0</v>
      </c>
      <c r="AA12" s="125" t="str">
        <f>'Prognose jaar 2025'!D10</f>
        <v/>
      </c>
      <c r="AB12" s="126">
        <f>'Prognose jaar 2025'!E10</f>
        <v>0</v>
      </c>
      <c r="AC12" s="127" t="str">
        <f>'Prognose jaar 2025'!F10</f>
        <v/>
      </c>
    </row>
    <row r="13" spans="1:29" ht="13.5" customHeight="1" x14ac:dyDescent="0.2">
      <c r="A13" s="128" t="s">
        <v>72</v>
      </c>
      <c r="B13" s="129">
        <f>'Realisatie jaar 2019'!C11</f>
        <v>0</v>
      </c>
      <c r="C13" s="130" t="str">
        <f>'Realisatie jaar 2019'!D11</f>
        <v/>
      </c>
      <c r="D13" s="131">
        <f>'Realisatie jaar 2019'!E11</f>
        <v>0</v>
      </c>
      <c r="E13" s="132" t="str">
        <f>'Realisatie jaar 2019'!F11</f>
        <v/>
      </c>
      <c r="F13" s="129">
        <f>'Realisatie jaar 2020'!C11</f>
        <v>0</v>
      </c>
      <c r="G13" s="130" t="str">
        <f>'Realisatie jaar 2020'!D11</f>
        <v/>
      </c>
      <c r="H13" s="131">
        <f>'Realisatie jaar 2020'!E11</f>
        <v>0</v>
      </c>
      <c r="I13" s="132" t="str">
        <f>'Realisatie jaar 2020'!F11</f>
        <v/>
      </c>
      <c r="J13" s="129">
        <f>'Realisatie jaar 2021'!C11</f>
        <v>0</v>
      </c>
      <c r="K13" s="130" t="str">
        <f>'Realisatie jaar 2021'!D11</f>
        <v/>
      </c>
      <c r="L13" s="131">
        <f>'Realisatie jaar 2021'!E11</f>
        <v>0</v>
      </c>
      <c r="M13" s="132" t="str">
        <f>'Realisatie jaar 2021'!F11</f>
        <v/>
      </c>
      <c r="N13" s="129">
        <f>'Prognose jaar 2022'!C11</f>
        <v>0</v>
      </c>
      <c r="O13" s="130" t="str">
        <f>'Prognose jaar 2022'!D11</f>
        <v/>
      </c>
      <c r="P13" s="131">
        <f>'Prognose jaar 2022'!E11</f>
        <v>0</v>
      </c>
      <c r="Q13" s="132" t="str">
        <f>'Prognose jaar 2022'!F11</f>
        <v/>
      </c>
      <c r="R13" s="129">
        <f>'Prognose jaar 2023'!C11</f>
        <v>0</v>
      </c>
      <c r="S13" s="130" t="str">
        <f>'Prognose jaar 2023'!D11</f>
        <v/>
      </c>
      <c r="T13" s="131">
        <f>'Prognose jaar 2023'!E11</f>
        <v>0</v>
      </c>
      <c r="U13" s="132" t="str">
        <f>'Prognose jaar 2023'!F11</f>
        <v/>
      </c>
      <c r="V13" s="129">
        <f>'Prognose jaar 2024'!C11</f>
        <v>0</v>
      </c>
      <c r="W13" s="130" t="str">
        <f>'Prognose jaar 2024'!D11</f>
        <v/>
      </c>
      <c r="X13" s="131">
        <f>'Prognose jaar 2024'!E11</f>
        <v>0</v>
      </c>
      <c r="Y13" s="132" t="str">
        <f>'Prognose jaar 2024'!F11</f>
        <v/>
      </c>
      <c r="Z13" s="129">
        <f>'Prognose jaar 2025'!C11</f>
        <v>0</v>
      </c>
      <c r="AA13" s="130" t="str">
        <f>'Prognose jaar 2025'!D11</f>
        <v/>
      </c>
      <c r="AB13" s="131">
        <f>'Prognose jaar 2025'!E11</f>
        <v>0</v>
      </c>
      <c r="AC13" s="132" t="str">
        <f>'Prognose jaar 2025'!F11</f>
        <v/>
      </c>
    </row>
    <row r="14" spans="1:29" ht="13.5" customHeight="1" x14ac:dyDescent="0.2">
      <c r="A14" s="128"/>
      <c r="B14" s="129"/>
      <c r="C14" s="133"/>
      <c r="D14" s="131"/>
      <c r="E14" s="134"/>
      <c r="F14" s="129"/>
      <c r="G14" s="135"/>
      <c r="H14" s="131"/>
      <c r="I14" s="134"/>
      <c r="J14" s="129"/>
      <c r="K14" s="135"/>
      <c r="L14" s="131"/>
      <c r="M14" s="134"/>
      <c r="N14" s="129"/>
      <c r="O14" s="135"/>
      <c r="P14" s="131"/>
      <c r="Q14" s="134"/>
      <c r="R14" s="124"/>
      <c r="S14" s="136"/>
      <c r="T14" s="126"/>
      <c r="U14" s="137"/>
      <c r="V14" s="124"/>
      <c r="W14" s="136"/>
      <c r="X14" s="126"/>
      <c r="Y14" s="137"/>
      <c r="Z14" s="124"/>
      <c r="AA14" s="136"/>
      <c r="AB14" s="126"/>
      <c r="AC14" s="137"/>
    </row>
    <row r="15" spans="1:29" ht="13.5" customHeight="1" x14ac:dyDescent="0.2">
      <c r="A15" s="128"/>
      <c r="B15" s="129"/>
      <c r="C15" s="133"/>
      <c r="D15" s="131"/>
      <c r="E15" s="134"/>
      <c r="F15" s="129"/>
      <c r="G15" s="135"/>
      <c r="H15" s="131"/>
      <c r="I15" s="134"/>
      <c r="J15" s="129"/>
      <c r="K15" s="135"/>
      <c r="L15" s="131"/>
      <c r="M15" s="134"/>
      <c r="N15" s="129"/>
      <c r="O15" s="135"/>
      <c r="P15" s="131"/>
      <c r="Q15" s="134"/>
      <c r="R15" s="124"/>
      <c r="S15" s="136"/>
      <c r="T15" s="126"/>
      <c r="U15" s="137"/>
      <c r="V15" s="124"/>
      <c r="W15" s="136"/>
      <c r="X15" s="126"/>
      <c r="Y15" s="137"/>
      <c r="Z15" s="124"/>
      <c r="AA15" s="136"/>
      <c r="AB15" s="126"/>
      <c r="AC15" s="137"/>
    </row>
    <row r="16" spans="1:29" ht="13.5" customHeight="1" x14ac:dyDescent="0.2">
      <c r="A16" s="119" t="s">
        <v>73</v>
      </c>
      <c r="B16" s="124">
        <f>'Realisatie jaar 2019'!C14</f>
        <v>0</v>
      </c>
      <c r="C16" s="125" t="str">
        <f>'Realisatie jaar 2019'!D14</f>
        <v/>
      </c>
      <c r="D16" s="126">
        <f>'Realisatie jaar 2019'!E14</f>
        <v>0</v>
      </c>
      <c r="E16" s="127" t="str">
        <f>'Realisatie jaar 2019'!F14</f>
        <v/>
      </c>
      <c r="F16" s="124">
        <f>'Realisatie jaar 2020'!C14</f>
        <v>0</v>
      </c>
      <c r="G16" s="125" t="str">
        <f>'Realisatie jaar 2020'!D14</f>
        <v/>
      </c>
      <c r="H16" s="126">
        <f>'Realisatie jaar 2020'!E14</f>
        <v>0</v>
      </c>
      <c r="I16" s="127" t="str">
        <f>'Realisatie jaar 2020'!F14</f>
        <v/>
      </c>
      <c r="J16" s="124">
        <f>'Realisatie jaar 2021'!C14</f>
        <v>0</v>
      </c>
      <c r="K16" s="125" t="str">
        <f>'Realisatie jaar 2021'!D14</f>
        <v/>
      </c>
      <c r="L16" s="126">
        <f>'Realisatie jaar 2021'!E14</f>
        <v>0</v>
      </c>
      <c r="M16" s="127" t="str">
        <f>'Realisatie jaar 2021'!F14</f>
        <v/>
      </c>
      <c r="N16" s="124">
        <f>'Prognose jaar 2022'!C14</f>
        <v>0</v>
      </c>
      <c r="O16" s="125" t="str">
        <f>'Prognose jaar 2022'!D14</f>
        <v/>
      </c>
      <c r="P16" s="126">
        <f>'Prognose jaar 2022'!E14</f>
        <v>0</v>
      </c>
      <c r="Q16" s="127" t="str">
        <f>'Prognose jaar 2022'!F14</f>
        <v/>
      </c>
      <c r="R16" s="124">
        <f>'Prognose jaar 2023'!C14</f>
        <v>0</v>
      </c>
      <c r="S16" s="125" t="str">
        <f>'Prognose jaar 2023'!D14</f>
        <v/>
      </c>
      <c r="T16" s="126">
        <f>'Prognose jaar 2023'!E14</f>
        <v>0</v>
      </c>
      <c r="U16" s="127" t="str">
        <f>'Prognose jaar 2023'!F14</f>
        <v/>
      </c>
      <c r="V16" s="124">
        <f>'Prognose jaar 2024'!C14</f>
        <v>0</v>
      </c>
      <c r="W16" s="125" t="str">
        <f>'Prognose jaar 2024'!D14</f>
        <v/>
      </c>
      <c r="X16" s="126">
        <f>'Prognose jaar 2024'!E14</f>
        <v>0</v>
      </c>
      <c r="Y16" s="127" t="str">
        <f>'Prognose jaar 2024'!F14</f>
        <v/>
      </c>
      <c r="Z16" s="124">
        <f>'Prognose jaar 2025'!C14</f>
        <v>0</v>
      </c>
      <c r="AA16" s="125" t="str">
        <f>'Prognose jaar 2025'!D14</f>
        <v/>
      </c>
      <c r="AB16" s="126">
        <f>'Prognose jaar 2025'!E14</f>
        <v>0</v>
      </c>
      <c r="AC16" s="127" t="str">
        <f>'Prognose jaar 2025'!F14</f>
        <v/>
      </c>
    </row>
    <row r="17" spans="1:29" ht="13.5" customHeight="1" x14ac:dyDescent="0.2">
      <c r="A17" s="119" t="s">
        <v>74</v>
      </c>
      <c r="B17" s="124">
        <f>'Realisatie jaar 2019'!C15</f>
        <v>0</v>
      </c>
      <c r="C17" s="125" t="str">
        <f>'Realisatie jaar 2019'!D15</f>
        <v/>
      </c>
      <c r="D17" s="126">
        <f>'Realisatie jaar 2019'!E15</f>
        <v>0</v>
      </c>
      <c r="E17" s="127" t="str">
        <f>'Realisatie jaar 2019'!F15</f>
        <v/>
      </c>
      <c r="F17" s="124">
        <f>'Realisatie jaar 2020'!C15</f>
        <v>0</v>
      </c>
      <c r="G17" s="125" t="str">
        <f>'Realisatie jaar 2020'!D15</f>
        <v/>
      </c>
      <c r="H17" s="126">
        <f>'Realisatie jaar 2020'!E15</f>
        <v>0</v>
      </c>
      <c r="I17" s="127" t="str">
        <f>'Realisatie jaar 2020'!F15</f>
        <v/>
      </c>
      <c r="J17" s="124">
        <f>'Realisatie jaar 2021'!C15</f>
        <v>0</v>
      </c>
      <c r="K17" s="125" t="str">
        <f>'Realisatie jaar 2021'!D15</f>
        <v/>
      </c>
      <c r="L17" s="126">
        <f>'Realisatie jaar 2021'!E15</f>
        <v>0</v>
      </c>
      <c r="M17" s="127" t="str">
        <f>'Realisatie jaar 2021'!F15</f>
        <v/>
      </c>
      <c r="N17" s="124">
        <f>'Prognose jaar 2022'!C15</f>
        <v>0</v>
      </c>
      <c r="O17" s="125" t="str">
        <f>'Prognose jaar 2022'!D15</f>
        <v/>
      </c>
      <c r="P17" s="126">
        <f>'Prognose jaar 2022'!E15</f>
        <v>0</v>
      </c>
      <c r="Q17" s="127" t="str">
        <f>'Prognose jaar 2022'!F15</f>
        <v/>
      </c>
      <c r="R17" s="124">
        <f>'Prognose jaar 2023'!C15</f>
        <v>0</v>
      </c>
      <c r="S17" s="125" t="str">
        <f>'Prognose jaar 2023'!D15</f>
        <v/>
      </c>
      <c r="T17" s="126">
        <f>'Prognose jaar 2023'!E15</f>
        <v>0</v>
      </c>
      <c r="U17" s="127" t="str">
        <f>'Prognose jaar 2023'!F15</f>
        <v/>
      </c>
      <c r="V17" s="124">
        <f>'Prognose jaar 2024'!C15</f>
        <v>0</v>
      </c>
      <c r="W17" s="125" t="str">
        <f>'Prognose jaar 2024'!D15</f>
        <v/>
      </c>
      <c r="X17" s="126">
        <f>'Prognose jaar 2024'!E15</f>
        <v>0</v>
      </c>
      <c r="Y17" s="127" t="str">
        <f>'Prognose jaar 2024'!F15</f>
        <v/>
      </c>
      <c r="Z17" s="124">
        <f>'Prognose jaar 2025'!C15</f>
        <v>0</v>
      </c>
      <c r="AA17" s="125" t="str">
        <f>'Prognose jaar 2025'!D15</f>
        <v/>
      </c>
      <c r="AB17" s="126">
        <f>'Prognose jaar 2025'!E15</f>
        <v>0</v>
      </c>
      <c r="AC17" s="127" t="str">
        <f>'Prognose jaar 2025'!F15</f>
        <v/>
      </c>
    </row>
    <row r="18" spans="1:29" ht="13.5" customHeight="1" x14ac:dyDescent="0.2">
      <c r="A18" s="119" t="s">
        <v>75</v>
      </c>
      <c r="B18" s="124">
        <f>'Realisatie jaar 2019'!C16</f>
        <v>0</v>
      </c>
      <c r="C18" s="125" t="str">
        <f>'Realisatie jaar 2019'!D16</f>
        <v/>
      </c>
      <c r="D18" s="126">
        <f>'Realisatie jaar 2019'!E16</f>
        <v>0</v>
      </c>
      <c r="E18" s="127" t="str">
        <f>'Realisatie jaar 2019'!F16</f>
        <v/>
      </c>
      <c r="F18" s="124">
        <f>'Realisatie jaar 2020'!C16</f>
        <v>0</v>
      </c>
      <c r="G18" s="125" t="str">
        <f>'Realisatie jaar 2020'!D16</f>
        <v/>
      </c>
      <c r="H18" s="126">
        <f>'Realisatie jaar 2020'!E16</f>
        <v>0</v>
      </c>
      <c r="I18" s="127" t="str">
        <f>'Realisatie jaar 2020'!F16</f>
        <v/>
      </c>
      <c r="J18" s="124">
        <f>'Realisatie jaar 2021'!C16</f>
        <v>0</v>
      </c>
      <c r="K18" s="125" t="str">
        <f>'Realisatie jaar 2021'!D16</f>
        <v/>
      </c>
      <c r="L18" s="126">
        <f>'Realisatie jaar 2021'!E16</f>
        <v>0</v>
      </c>
      <c r="M18" s="127" t="str">
        <f>'Realisatie jaar 2021'!F16</f>
        <v/>
      </c>
      <c r="N18" s="124">
        <f>'Prognose jaar 2022'!C16</f>
        <v>0</v>
      </c>
      <c r="O18" s="125" t="str">
        <f>'Prognose jaar 2022'!D16</f>
        <v/>
      </c>
      <c r="P18" s="126">
        <f>'Prognose jaar 2022'!E16</f>
        <v>0</v>
      </c>
      <c r="Q18" s="127" t="str">
        <f>'Prognose jaar 2022'!F16</f>
        <v/>
      </c>
      <c r="R18" s="124">
        <f>'Prognose jaar 2023'!C16</f>
        <v>0</v>
      </c>
      <c r="S18" s="125" t="str">
        <f>'Prognose jaar 2023'!D16</f>
        <v/>
      </c>
      <c r="T18" s="126">
        <f>'Prognose jaar 2023'!E16</f>
        <v>0</v>
      </c>
      <c r="U18" s="127" t="str">
        <f>'Prognose jaar 2023'!F16</f>
        <v/>
      </c>
      <c r="V18" s="124">
        <f>'Prognose jaar 2024'!C16</f>
        <v>0</v>
      </c>
      <c r="W18" s="125" t="str">
        <f>'Prognose jaar 2024'!D16</f>
        <v/>
      </c>
      <c r="X18" s="126">
        <f>'Prognose jaar 2024'!E16</f>
        <v>0</v>
      </c>
      <c r="Y18" s="127" t="str">
        <f>'Prognose jaar 2024'!F16</f>
        <v/>
      </c>
      <c r="Z18" s="124">
        <f>'Prognose jaar 2025'!C16</f>
        <v>0</v>
      </c>
      <c r="AA18" s="125" t="str">
        <f>'Prognose jaar 2025'!D16</f>
        <v/>
      </c>
      <c r="AB18" s="126">
        <f>'Prognose jaar 2025'!E16</f>
        <v>0</v>
      </c>
      <c r="AC18" s="127" t="str">
        <f>'Prognose jaar 2025'!F16</f>
        <v/>
      </c>
    </row>
    <row r="19" spans="1:29" ht="13.5" customHeight="1" x14ac:dyDescent="0.2">
      <c r="A19" s="119" t="s">
        <v>76</v>
      </c>
      <c r="B19" s="124">
        <f>'Realisatie jaar 2019'!C17</f>
        <v>0</v>
      </c>
      <c r="C19" s="125" t="str">
        <f>'Realisatie jaar 2019'!D17</f>
        <v/>
      </c>
      <c r="D19" s="126">
        <f>'Realisatie jaar 2019'!E17</f>
        <v>0</v>
      </c>
      <c r="E19" s="127" t="str">
        <f>'Realisatie jaar 2019'!F17</f>
        <v/>
      </c>
      <c r="F19" s="124">
        <f>'Realisatie jaar 2020'!C17</f>
        <v>0</v>
      </c>
      <c r="G19" s="125" t="str">
        <f>'Realisatie jaar 2020'!D17</f>
        <v/>
      </c>
      <c r="H19" s="126">
        <f>'Realisatie jaar 2020'!E17</f>
        <v>0</v>
      </c>
      <c r="I19" s="127" t="str">
        <f>'Realisatie jaar 2020'!F17</f>
        <v/>
      </c>
      <c r="J19" s="124">
        <f>'Realisatie jaar 2021'!C17</f>
        <v>0</v>
      </c>
      <c r="K19" s="125" t="str">
        <f>'Realisatie jaar 2021'!D17</f>
        <v/>
      </c>
      <c r="L19" s="126">
        <f>'Realisatie jaar 2021'!E17</f>
        <v>0</v>
      </c>
      <c r="M19" s="127" t="str">
        <f>'Realisatie jaar 2021'!F17</f>
        <v/>
      </c>
      <c r="N19" s="124">
        <f>'Prognose jaar 2022'!C17</f>
        <v>0</v>
      </c>
      <c r="O19" s="125" t="str">
        <f>'Prognose jaar 2022'!D17</f>
        <v/>
      </c>
      <c r="P19" s="126">
        <f>'Prognose jaar 2022'!E17</f>
        <v>0</v>
      </c>
      <c r="Q19" s="127" t="str">
        <f>'Prognose jaar 2022'!F17</f>
        <v/>
      </c>
      <c r="R19" s="124">
        <f>'Prognose jaar 2023'!C17</f>
        <v>0</v>
      </c>
      <c r="S19" s="125" t="str">
        <f>'Prognose jaar 2023'!D17</f>
        <v/>
      </c>
      <c r="T19" s="126">
        <f>'Prognose jaar 2023'!E17</f>
        <v>0</v>
      </c>
      <c r="U19" s="127" t="str">
        <f>'Prognose jaar 2023'!F17</f>
        <v/>
      </c>
      <c r="V19" s="124">
        <f>'Prognose jaar 2024'!C17</f>
        <v>0</v>
      </c>
      <c r="W19" s="125" t="str">
        <f>'Prognose jaar 2024'!D17</f>
        <v/>
      </c>
      <c r="X19" s="126">
        <f>'Prognose jaar 2024'!E17</f>
        <v>0</v>
      </c>
      <c r="Y19" s="127" t="str">
        <f>'Prognose jaar 2024'!F17</f>
        <v/>
      </c>
      <c r="Z19" s="124">
        <f>'Prognose jaar 2025'!C17</f>
        <v>0</v>
      </c>
      <c r="AA19" s="125" t="str">
        <f>'Prognose jaar 2025'!D17</f>
        <v/>
      </c>
      <c r="AB19" s="126">
        <f>'Prognose jaar 2025'!E17</f>
        <v>0</v>
      </c>
      <c r="AC19" s="127" t="str">
        <f>'Prognose jaar 2025'!F17</f>
        <v/>
      </c>
    </row>
    <row r="20" spans="1:29" ht="13.5" customHeight="1" x14ac:dyDescent="0.2">
      <c r="A20" s="119" t="str">
        <f>'Realisatie jaar 2019'!B18</f>
        <v>…..</v>
      </c>
      <c r="B20" s="124">
        <f>'Realisatie jaar 2019'!C18</f>
        <v>0</v>
      </c>
      <c r="C20" s="125" t="str">
        <f>'Realisatie jaar 2019'!D18</f>
        <v/>
      </c>
      <c r="D20" s="126">
        <f>'Realisatie jaar 2019'!E18</f>
        <v>0</v>
      </c>
      <c r="E20" s="127" t="str">
        <f>'Realisatie jaar 2019'!F18</f>
        <v/>
      </c>
      <c r="F20" s="124">
        <f>'Realisatie jaar 2020'!C18</f>
        <v>0</v>
      </c>
      <c r="G20" s="125" t="str">
        <f>'Realisatie jaar 2020'!D18</f>
        <v/>
      </c>
      <c r="H20" s="126">
        <f>'Realisatie jaar 2020'!E18</f>
        <v>0</v>
      </c>
      <c r="I20" s="127" t="str">
        <f>'Realisatie jaar 2020'!F18</f>
        <v/>
      </c>
      <c r="J20" s="124">
        <f>'Realisatie jaar 2021'!C18</f>
        <v>0</v>
      </c>
      <c r="K20" s="125" t="str">
        <f>'Realisatie jaar 2021'!D18</f>
        <v/>
      </c>
      <c r="L20" s="126">
        <f>'Realisatie jaar 2021'!E18</f>
        <v>0</v>
      </c>
      <c r="M20" s="127" t="str">
        <f>'Realisatie jaar 2021'!F18</f>
        <v/>
      </c>
      <c r="N20" s="124">
        <f>'Prognose jaar 2022'!C18</f>
        <v>0</v>
      </c>
      <c r="O20" s="125" t="str">
        <f>'Prognose jaar 2022'!D18</f>
        <v/>
      </c>
      <c r="P20" s="126">
        <f>'Prognose jaar 2022'!E18</f>
        <v>0</v>
      </c>
      <c r="Q20" s="127" t="str">
        <f>'Prognose jaar 2022'!F18</f>
        <v/>
      </c>
      <c r="R20" s="124">
        <f>'Prognose jaar 2023'!C18</f>
        <v>0</v>
      </c>
      <c r="S20" s="125" t="str">
        <f>'Prognose jaar 2023'!D18</f>
        <v/>
      </c>
      <c r="T20" s="126">
        <f>'Prognose jaar 2023'!E18</f>
        <v>0</v>
      </c>
      <c r="U20" s="127" t="str">
        <f>'Prognose jaar 2023'!F18</f>
        <v/>
      </c>
      <c r="V20" s="124">
        <f>'Prognose jaar 2024'!C18</f>
        <v>0</v>
      </c>
      <c r="W20" s="125" t="str">
        <f>'Prognose jaar 2024'!D18</f>
        <v/>
      </c>
      <c r="X20" s="126">
        <f>'Prognose jaar 2024'!E18</f>
        <v>0</v>
      </c>
      <c r="Y20" s="127" t="str">
        <f>'Prognose jaar 2024'!F18</f>
        <v/>
      </c>
      <c r="Z20" s="124">
        <f>'Prognose jaar 2025'!C18</f>
        <v>0</v>
      </c>
      <c r="AA20" s="125" t="str">
        <f>'Prognose jaar 2025'!D18</f>
        <v/>
      </c>
      <c r="AB20" s="126">
        <f>'Prognose jaar 2025'!E18</f>
        <v>0</v>
      </c>
      <c r="AC20" s="127" t="str">
        <f>'Prognose jaar 2025'!F18</f>
        <v/>
      </c>
    </row>
    <row r="21" spans="1:29" ht="13.5" customHeight="1" x14ac:dyDescent="0.2">
      <c r="A21" s="128" t="s">
        <v>77</v>
      </c>
      <c r="B21" s="129">
        <f>'Realisatie jaar 2019'!C19</f>
        <v>0</v>
      </c>
      <c r="C21" s="130" t="str">
        <f>'Realisatie jaar 2019'!D19</f>
        <v/>
      </c>
      <c r="D21" s="131">
        <f>'Realisatie jaar 2019'!E19</f>
        <v>0</v>
      </c>
      <c r="E21" s="132" t="str">
        <f>'Realisatie jaar 2019'!F19</f>
        <v/>
      </c>
      <c r="F21" s="129">
        <f>'Realisatie jaar 2020'!C19</f>
        <v>0</v>
      </c>
      <c r="G21" s="130" t="str">
        <f>'Realisatie jaar 2020'!D19</f>
        <v/>
      </c>
      <c r="H21" s="131">
        <f>'Realisatie jaar 2020'!E19</f>
        <v>0</v>
      </c>
      <c r="I21" s="132" t="str">
        <f>'Realisatie jaar 2020'!F19</f>
        <v/>
      </c>
      <c r="J21" s="129">
        <f>'Realisatie jaar 2021'!C19</f>
        <v>0</v>
      </c>
      <c r="K21" s="130" t="str">
        <f>'Realisatie jaar 2021'!D19</f>
        <v/>
      </c>
      <c r="L21" s="131">
        <f>'Realisatie jaar 2021'!E19</f>
        <v>0</v>
      </c>
      <c r="M21" s="132" t="str">
        <f>'Realisatie jaar 2021'!F19</f>
        <v/>
      </c>
      <c r="N21" s="129">
        <f>'Prognose jaar 2022'!C19</f>
        <v>0</v>
      </c>
      <c r="O21" s="130" t="str">
        <f>'Prognose jaar 2022'!D19</f>
        <v/>
      </c>
      <c r="P21" s="131">
        <f>'Prognose jaar 2022'!E19</f>
        <v>0</v>
      </c>
      <c r="Q21" s="132" t="str">
        <f>'Prognose jaar 2022'!F19</f>
        <v/>
      </c>
      <c r="R21" s="129">
        <f>'Prognose jaar 2023'!C19</f>
        <v>0</v>
      </c>
      <c r="S21" s="130" t="str">
        <f>'Prognose jaar 2023'!D19</f>
        <v/>
      </c>
      <c r="T21" s="131">
        <f>'Prognose jaar 2023'!E19</f>
        <v>0</v>
      </c>
      <c r="U21" s="132" t="str">
        <f>'Prognose jaar 2023'!F19</f>
        <v/>
      </c>
      <c r="V21" s="129">
        <f>'Prognose jaar 2024'!C19</f>
        <v>0</v>
      </c>
      <c r="W21" s="130" t="str">
        <f>'Prognose jaar 2024'!D19</f>
        <v/>
      </c>
      <c r="X21" s="131">
        <f>'Prognose jaar 2024'!E19</f>
        <v>0</v>
      </c>
      <c r="Y21" s="132" t="str">
        <f>'Prognose jaar 2024'!F19</f>
        <v/>
      </c>
      <c r="Z21" s="129">
        <f>'Prognose jaar 2025'!C19</f>
        <v>0</v>
      </c>
      <c r="AA21" s="130" t="str">
        <f>'Prognose jaar 2025'!D19</f>
        <v/>
      </c>
      <c r="AB21" s="131">
        <f>'Prognose jaar 2025'!E19</f>
        <v>0</v>
      </c>
      <c r="AC21" s="132" t="str">
        <f>'Prognose jaar 2025'!F19</f>
        <v/>
      </c>
    </row>
    <row r="22" spans="1:29" ht="13.5" customHeight="1" x14ac:dyDescent="0.2">
      <c r="A22" s="128"/>
      <c r="B22" s="129"/>
      <c r="C22" s="133"/>
      <c r="D22" s="131"/>
      <c r="E22" s="134"/>
      <c r="F22" s="129"/>
      <c r="G22" s="135"/>
      <c r="H22" s="131"/>
      <c r="I22" s="134"/>
      <c r="J22" s="129"/>
      <c r="K22" s="135"/>
      <c r="L22" s="131"/>
      <c r="M22" s="134"/>
      <c r="N22" s="124"/>
      <c r="O22" s="136"/>
      <c r="P22" s="126"/>
      <c r="Q22" s="137"/>
      <c r="R22" s="124"/>
      <c r="S22" s="136"/>
      <c r="T22" s="126"/>
      <c r="U22" s="137"/>
      <c r="V22" s="124"/>
      <c r="W22" s="136"/>
      <c r="X22" s="126"/>
      <c r="Y22" s="137"/>
      <c r="Z22" s="124"/>
      <c r="AA22" s="136"/>
      <c r="AB22" s="126"/>
      <c r="AC22" s="137"/>
    </row>
    <row r="23" spans="1:29" ht="13.5" customHeight="1" x14ac:dyDescent="0.2">
      <c r="A23" s="128"/>
      <c r="B23" s="129"/>
      <c r="C23" s="133"/>
      <c r="D23" s="131"/>
      <c r="E23" s="134"/>
      <c r="F23" s="129"/>
      <c r="G23" s="135"/>
      <c r="H23" s="131"/>
      <c r="I23" s="134"/>
      <c r="J23" s="129"/>
      <c r="K23" s="135"/>
      <c r="L23" s="131"/>
      <c r="M23" s="134"/>
      <c r="N23" s="124"/>
      <c r="O23" s="136"/>
      <c r="P23" s="126"/>
      <c r="Q23" s="137"/>
      <c r="R23" s="124"/>
      <c r="S23" s="136"/>
      <c r="T23" s="126"/>
      <c r="U23" s="137"/>
      <c r="V23" s="124"/>
      <c r="W23" s="136"/>
      <c r="X23" s="126"/>
      <c r="Y23" s="137"/>
      <c r="Z23" s="124"/>
      <c r="AA23" s="136"/>
      <c r="AB23" s="126"/>
      <c r="AC23" s="137"/>
    </row>
    <row r="24" spans="1:29" ht="13.5" customHeight="1" x14ac:dyDescent="0.2">
      <c r="A24" s="119" t="s">
        <v>78</v>
      </c>
      <c r="B24" s="124">
        <f>'Realisatie jaar 2019'!C22</f>
        <v>0</v>
      </c>
      <c r="C24" s="125" t="str">
        <f>'Realisatie jaar 2019'!D22</f>
        <v/>
      </c>
      <c r="D24" s="126">
        <f>'Realisatie jaar 2019'!E22</f>
        <v>0</v>
      </c>
      <c r="E24" s="127" t="str">
        <f>'Realisatie jaar 2019'!F22</f>
        <v/>
      </c>
      <c r="F24" s="124">
        <f>'Realisatie jaar 2020'!C22</f>
        <v>0</v>
      </c>
      <c r="G24" s="125" t="str">
        <f>'Realisatie jaar 2020'!D22</f>
        <v/>
      </c>
      <c r="H24" s="126">
        <f>'Realisatie jaar 2020'!E22</f>
        <v>0</v>
      </c>
      <c r="I24" s="127" t="str">
        <f>'Realisatie jaar 2020'!F22</f>
        <v/>
      </c>
      <c r="J24" s="124">
        <f>'Realisatie jaar 2021'!C22</f>
        <v>0</v>
      </c>
      <c r="K24" s="125" t="str">
        <f>'Realisatie jaar 2021'!D22</f>
        <v/>
      </c>
      <c r="L24" s="126">
        <f>'Realisatie jaar 2021'!E22</f>
        <v>0</v>
      </c>
      <c r="M24" s="127" t="str">
        <f>'Realisatie jaar 2021'!F22</f>
        <v/>
      </c>
      <c r="N24" s="124">
        <f>'Prognose jaar 2022'!C22</f>
        <v>0</v>
      </c>
      <c r="O24" s="125" t="str">
        <f>'Prognose jaar 2022'!D22</f>
        <v/>
      </c>
      <c r="P24" s="126">
        <f>'Prognose jaar 2022'!E22</f>
        <v>0</v>
      </c>
      <c r="Q24" s="127" t="str">
        <f>'Prognose jaar 2022'!F22</f>
        <v/>
      </c>
      <c r="R24" s="124">
        <f>'Prognose jaar 2023'!C22</f>
        <v>0</v>
      </c>
      <c r="S24" s="125" t="str">
        <f>'Prognose jaar 2023'!D22</f>
        <v/>
      </c>
      <c r="T24" s="126">
        <f>'Prognose jaar 2023'!E22</f>
        <v>0</v>
      </c>
      <c r="U24" s="127" t="str">
        <f>'Prognose jaar 2023'!F22</f>
        <v/>
      </c>
      <c r="V24" s="124">
        <f>'Prognose jaar 2024'!C22</f>
        <v>0</v>
      </c>
      <c r="W24" s="125" t="str">
        <f>'Prognose jaar 2024'!D22</f>
        <v/>
      </c>
      <c r="X24" s="126">
        <f>'Prognose jaar 2024'!E22</f>
        <v>0</v>
      </c>
      <c r="Y24" s="127" t="str">
        <f>'Prognose jaar 2024'!F22</f>
        <v/>
      </c>
      <c r="Z24" s="124">
        <f>'Prognose jaar 2025'!C22</f>
        <v>0</v>
      </c>
      <c r="AA24" s="125" t="str">
        <f>'Prognose jaar 2025'!D22</f>
        <v/>
      </c>
      <c r="AB24" s="126">
        <f>'Prognose jaar 2025'!E22</f>
        <v>0</v>
      </c>
      <c r="AC24" s="127" t="str">
        <f>'Prognose jaar 2025'!F22</f>
        <v/>
      </c>
    </row>
    <row r="25" spans="1:29" ht="13.5" customHeight="1" x14ac:dyDescent="0.2">
      <c r="A25" s="119" t="s">
        <v>79</v>
      </c>
      <c r="B25" s="124">
        <f>'Realisatie jaar 2019'!C23</f>
        <v>0</v>
      </c>
      <c r="C25" s="125" t="str">
        <f>'Realisatie jaar 2019'!D23</f>
        <v/>
      </c>
      <c r="D25" s="126">
        <f>'Realisatie jaar 2019'!E23</f>
        <v>0</v>
      </c>
      <c r="E25" s="127" t="str">
        <f>'Realisatie jaar 2019'!F23</f>
        <v/>
      </c>
      <c r="F25" s="124">
        <f>'Realisatie jaar 2020'!C23</f>
        <v>0</v>
      </c>
      <c r="G25" s="125" t="str">
        <f>'Realisatie jaar 2020'!D23</f>
        <v/>
      </c>
      <c r="H25" s="126">
        <f>'Realisatie jaar 2020'!E23</f>
        <v>0</v>
      </c>
      <c r="I25" s="127" t="str">
        <f>'Realisatie jaar 2020'!F23</f>
        <v/>
      </c>
      <c r="J25" s="124">
        <f>'Realisatie jaar 2021'!C23</f>
        <v>0</v>
      </c>
      <c r="K25" s="125" t="str">
        <f>'Realisatie jaar 2021'!D23</f>
        <v/>
      </c>
      <c r="L25" s="126">
        <f>'Realisatie jaar 2021'!E23</f>
        <v>0</v>
      </c>
      <c r="M25" s="127" t="str">
        <f>'Realisatie jaar 2021'!F23</f>
        <v/>
      </c>
      <c r="N25" s="124">
        <f>'Prognose jaar 2022'!C23</f>
        <v>0</v>
      </c>
      <c r="O25" s="125" t="str">
        <f>'Prognose jaar 2022'!D23</f>
        <v/>
      </c>
      <c r="P25" s="126">
        <f>'Prognose jaar 2022'!E23</f>
        <v>0</v>
      </c>
      <c r="Q25" s="127" t="str">
        <f>'Prognose jaar 2022'!F23</f>
        <v/>
      </c>
      <c r="R25" s="124">
        <f>'Prognose jaar 2023'!C23</f>
        <v>0</v>
      </c>
      <c r="S25" s="125" t="str">
        <f>'Prognose jaar 2023'!D23</f>
        <v/>
      </c>
      <c r="T25" s="126">
        <f>'Prognose jaar 2023'!E23</f>
        <v>0</v>
      </c>
      <c r="U25" s="127" t="str">
        <f>'Prognose jaar 2023'!F23</f>
        <v/>
      </c>
      <c r="V25" s="124">
        <f>'Prognose jaar 2024'!C23</f>
        <v>0</v>
      </c>
      <c r="W25" s="125" t="str">
        <f>'Prognose jaar 2024'!D23</f>
        <v/>
      </c>
      <c r="X25" s="126">
        <f>'Prognose jaar 2024'!E23</f>
        <v>0</v>
      </c>
      <c r="Y25" s="127" t="str">
        <f>'Prognose jaar 2024'!F23</f>
        <v/>
      </c>
      <c r="Z25" s="124">
        <f>'Prognose jaar 2025'!C23</f>
        <v>0</v>
      </c>
      <c r="AA25" s="125" t="str">
        <f>'Prognose jaar 2025'!D23</f>
        <v/>
      </c>
      <c r="AB25" s="126">
        <f>'Prognose jaar 2025'!E23</f>
        <v>0</v>
      </c>
      <c r="AC25" s="127" t="str">
        <f>'Prognose jaar 2025'!F23</f>
        <v/>
      </c>
    </row>
    <row r="26" spans="1:29" ht="13.5" customHeight="1" x14ac:dyDescent="0.2">
      <c r="A26" s="128" t="s">
        <v>80</v>
      </c>
      <c r="B26" s="129">
        <f>'Realisatie jaar 2019'!C24</f>
        <v>0</v>
      </c>
      <c r="C26" s="130" t="str">
        <f>'Realisatie jaar 2019'!D24</f>
        <v/>
      </c>
      <c r="D26" s="131">
        <f>'Realisatie jaar 2019'!E24</f>
        <v>0</v>
      </c>
      <c r="E26" s="132" t="str">
        <f>'Realisatie jaar 2019'!F24</f>
        <v/>
      </c>
      <c r="F26" s="129">
        <f>'Realisatie jaar 2020'!C24</f>
        <v>0</v>
      </c>
      <c r="G26" s="130" t="str">
        <f>'Realisatie jaar 2020'!D24</f>
        <v/>
      </c>
      <c r="H26" s="131">
        <f>'Realisatie jaar 2020'!E24</f>
        <v>0</v>
      </c>
      <c r="I26" s="132" t="str">
        <f>'Realisatie jaar 2020'!F24</f>
        <v/>
      </c>
      <c r="J26" s="129">
        <f>'Realisatie jaar 2021'!C24</f>
        <v>0</v>
      </c>
      <c r="K26" s="130" t="str">
        <f>'Realisatie jaar 2021'!D24</f>
        <v/>
      </c>
      <c r="L26" s="131">
        <f>'Realisatie jaar 2021'!E24</f>
        <v>0</v>
      </c>
      <c r="M26" s="132" t="str">
        <f>'Realisatie jaar 2021'!F24</f>
        <v/>
      </c>
      <c r="N26" s="129">
        <f>'Prognose jaar 2022'!C24</f>
        <v>0</v>
      </c>
      <c r="O26" s="130" t="str">
        <f>'Prognose jaar 2022'!D24</f>
        <v/>
      </c>
      <c r="P26" s="131">
        <f>'Prognose jaar 2022'!E24</f>
        <v>0</v>
      </c>
      <c r="Q26" s="132" t="str">
        <f>'Prognose jaar 2022'!F24</f>
        <v/>
      </c>
      <c r="R26" s="129">
        <f>'Prognose jaar 2023'!C24</f>
        <v>0</v>
      </c>
      <c r="S26" s="130" t="str">
        <f>'Prognose jaar 2023'!D24</f>
        <v/>
      </c>
      <c r="T26" s="131">
        <f>'Prognose jaar 2023'!E24</f>
        <v>0</v>
      </c>
      <c r="U26" s="132" t="str">
        <f>'Prognose jaar 2023'!F24</f>
        <v/>
      </c>
      <c r="V26" s="129">
        <f>'Prognose jaar 2024'!C24</f>
        <v>0</v>
      </c>
      <c r="W26" s="130" t="str">
        <f>'Prognose jaar 2024'!D24</f>
        <v/>
      </c>
      <c r="X26" s="131">
        <f>'Prognose jaar 2024'!E24</f>
        <v>0</v>
      </c>
      <c r="Y26" s="132" t="str">
        <f>'Prognose jaar 2024'!F24</f>
        <v/>
      </c>
      <c r="Z26" s="129">
        <f>'Prognose jaar 2025'!C24</f>
        <v>0</v>
      </c>
      <c r="AA26" s="130" t="str">
        <f>'Prognose jaar 2025'!D24</f>
        <v/>
      </c>
      <c r="AB26" s="131">
        <f>'Prognose jaar 2025'!E24</f>
        <v>0</v>
      </c>
      <c r="AC26" s="132" t="str">
        <f>'Prognose jaar 2025'!F24</f>
        <v/>
      </c>
    </row>
    <row r="27" spans="1:29" ht="13.5" customHeight="1" x14ac:dyDescent="0.2">
      <c r="A27" s="128"/>
      <c r="B27" s="129"/>
      <c r="C27" s="133"/>
      <c r="D27" s="131"/>
      <c r="E27" s="134"/>
      <c r="F27" s="129"/>
      <c r="G27" s="135"/>
      <c r="H27" s="131"/>
      <c r="I27" s="134"/>
      <c r="J27" s="129"/>
      <c r="K27" s="135"/>
      <c r="L27" s="131"/>
      <c r="M27" s="134"/>
      <c r="N27" s="124"/>
      <c r="O27" s="136"/>
      <c r="P27" s="126"/>
      <c r="Q27" s="137"/>
      <c r="R27" s="124"/>
      <c r="S27" s="136"/>
      <c r="T27" s="126"/>
      <c r="U27" s="137"/>
      <c r="V27" s="124"/>
      <c r="W27" s="136"/>
      <c r="X27" s="126"/>
      <c r="Y27" s="137"/>
      <c r="Z27" s="124"/>
      <c r="AA27" s="136"/>
      <c r="AB27" s="126"/>
      <c r="AC27" s="137"/>
    </row>
    <row r="28" spans="1:29" ht="13.5" customHeight="1" x14ac:dyDescent="0.2">
      <c r="A28" s="128"/>
      <c r="B28" s="129"/>
      <c r="C28" s="133"/>
      <c r="D28" s="131"/>
      <c r="E28" s="134"/>
      <c r="F28" s="129"/>
      <c r="G28" s="135"/>
      <c r="H28" s="131"/>
      <c r="I28" s="134"/>
      <c r="J28" s="129"/>
      <c r="K28" s="135"/>
      <c r="L28" s="131"/>
      <c r="M28" s="134"/>
      <c r="N28" s="124"/>
      <c r="O28" s="136"/>
      <c r="P28" s="126"/>
      <c r="Q28" s="137"/>
      <c r="R28" s="124"/>
      <c r="S28" s="136"/>
      <c r="T28" s="126"/>
      <c r="U28" s="137"/>
      <c r="V28" s="124"/>
      <c r="W28" s="136"/>
      <c r="X28" s="126"/>
      <c r="Y28" s="137"/>
      <c r="Z28" s="124"/>
      <c r="AA28" s="136"/>
      <c r="AB28" s="126"/>
      <c r="AC28" s="137"/>
    </row>
    <row r="29" spans="1:29" ht="13.5" customHeight="1" x14ac:dyDescent="0.2">
      <c r="A29" s="119" t="s">
        <v>81</v>
      </c>
      <c r="B29" s="124">
        <f>'Realisatie jaar 2019'!C27</f>
        <v>0</v>
      </c>
      <c r="C29" s="125" t="str">
        <f>'Realisatie jaar 2019'!D27</f>
        <v/>
      </c>
      <c r="D29" s="126">
        <f>'Realisatie jaar 2019'!E27</f>
        <v>0</v>
      </c>
      <c r="E29" s="127" t="str">
        <f>'Realisatie jaar 2019'!F27</f>
        <v/>
      </c>
      <c r="F29" s="124">
        <f>'Realisatie jaar 2020'!C27</f>
        <v>0</v>
      </c>
      <c r="G29" s="125" t="str">
        <f>'Realisatie jaar 2020'!D27</f>
        <v/>
      </c>
      <c r="H29" s="126">
        <f>'Realisatie jaar 2020'!E27</f>
        <v>0</v>
      </c>
      <c r="I29" s="127" t="str">
        <f>'Realisatie jaar 2020'!F27</f>
        <v/>
      </c>
      <c r="J29" s="124">
        <f>'Realisatie jaar 2021'!C27</f>
        <v>0</v>
      </c>
      <c r="K29" s="125" t="str">
        <f>'Realisatie jaar 2021'!D27</f>
        <v/>
      </c>
      <c r="L29" s="126">
        <f>'Realisatie jaar 2021'!E27</f>
        <v>0</v>
      </c>
      <c r="M29" s="127" t="str">
        <f>'Realisatie jaar 2021'!F27</f>
        <v/>
      </c>
      <c r="N29" s="124">
        <f>'Prognose jaar 2022'!C27</f>
        <v>0</v>
      </c>
      <c r="O29" s="125" t="str">
        <f>'Prognose jaar 2022'!D27</f>
        <v/>
      </c>
      <c r="P29" s="126">
        <f>'Prognose jaar 2022'!E27</f>
        <v>0</v>
      </c>
      <c r="Q29" s="127" t="str">
        <f>'Prognose jaar 2022'!F27</f>
        <v/>
      </c>
      <c r="R29" s="124">
        <f>'Prognose jaar 2023'!C27</f>
        <v>0</v>
      </c>
      <c r="S29" s="125" t="str">
        <f>'Prognose jaar 2023'!D27</f>
        <v/>
      </c>
      <c r="T29" s="126">
        <f>'Prognose jaar 2023'!E27</f>
        <v>0</v>
      </c>
      <c r="U29" s="127" t="str">
        <f>'Prognose jaar 2023'!F27</f>
        <v/>
      </c>
      <c r="V29" s="124">
        <f>'Prognose jaar 2024'!C27</f>
        <v>0</v>
      </c>
      <c r="W29" s="125" t="str">
        <f>'Prognose jaar 2024'!D27</f>
        <v/>
      </c>
      <c r="X29" s="126">
        <f>'Prognose jaar 2024'!E27</f>
        <v>0</v>
      </c>
      <c r="Y29" s="127" t="str">
        <f>'Prognose jaar 2024'!F27</f>
        <v/>
      </c>
      <c r="Z29" s="124">
        <f>'Prognose jaar 2025'!C27</f>
        <v>0</v>
      </c>
      <c r="AA29" s="125" t="str">
        <f>'Prognose jaar 2025'!D27</f>
        <v/>
      </c>
      <c r="AB29" s="126">
        <f>'Prognose jaar 2025'!E27</f>
        <v>0</v>
      </c>
      <c r="AC29" s="127" t="str">
        <f>'Prognose jaar 2025'!F27</f>
        <v/>
      </c>
    </row>
    <row r="30" spans="1:29" ht="13.5" customHeight="1" x14ac:dyDescent="0.2">
      <c r="A30" s="119" t="s">
        <v>82</v>
      </c>
      <c r="B30" s="124">
        <f>'Realisatie jaar 2019'!C28</f>
        <v>0</v>
      </c>
      <c r="C30" s="125" t="str">
        <f>'Realisatie jaar 2019'!D28</f>
        <v/>
      </c>
      <c r="D30" s="126">
        <f>'Realisatie jaar 2019'!E28</f>
        <v>0</v>
      </c>
      <c r="E30" s="127" t="str">
        <f>'Realisatie jaar 2019'!F28</f>
        <v/>
      </c>
      <c r="F30" s="124">
        <f>'Realisatie jaar 2020'!C28</f>
        <v>0</v>
      </c>
      <c r="G30" s="125" t="str">
        <f>'Realisatie jaar 2020'!D28</f>
        <v/>
      </c>
      <c r="H30" s="126">
        <f>'Realisatie jaar 2020'!E28</f>
        <v>0</v>
      </c>
      <c r="I30" s="127" t="str">
        <f>'Realisatie jaar 2020'!F28</f>
        <v/>
      </c>
      <c r="J30" s="124">
        <f>'Realisatie jaar 2021'!C28</f>
        <v>0</v>
      </c>
      <c r="K30" s="125" t="str">
        <f>'Realisatie jaar 2021'!D28</f>
        <v/>
      </c>
      <c r="L30" s="126">
        <f>'Realisatie jaar 2021'!E28</f>
        <v>0</v>
      </c>
      <c r="M30" s="127" t="str">
        <f>'Realisatie jaar 2021'!F28</f>
        <v/>
      </c>
      <c r="N30" s="124">
        <f>'Prognose jaar 2022'!C28</f>
        <v>0</v>
      </c>
      <c r="O30" s="125" t="str">
        <f>'Prognose jaar 2022'!D28</f>
        <v/>
      </c>
      <c r="P30" s="126">
        <f>'Prognose jaar 2022'!E28</f>
        <v>0</v>
      </c>
      <c r="Q30" s="127" t="str">
        <f>'Prognose jaar 2022'!F28</f>
        <v/>
      </c>
      <c r="R30" s="124">
        <f>'Prognose jaar 2023'!C28</f>
        <v>0</v>
      </c>
      <c r="S30" s="125" t="str">
        <f>'Prognose jaar 2023'!D28</f>
        <v/>
      </c>
      <c r="T30" s="126">
        <f>'Prognose jaar 2023'!E28</f>
        <v>0</v>
      </c>
      <c r="U30" s="127" t="str">
        <f>'Prognose jaar 2023'!F28</f>
        <v/>
      </c>
      <c r="V30" s="124">
        <f>'Prognose jaar 2024'!C28</f>
        <v>0</v>
      </c>
      <c r="W30" s="125" t="str">
        <f>'Prognose jaar 2024'!D28</f>
        <v/>
      </c>
      <c r="X30" s="126">
        <f>'Prognose jaar 2024'!E28</f>
        <v>0</v>
      </c>
      <c r="Y30" s="127" t="str">
        <f>'Prognose jaar 2024'!F28</f>
        <v/>
      </c>
      <c r="Z30" s="124">
        <f>'Prognose jaar 2025'!C28</f>
        <v>0</v>
      </c>
      <c r="AA30" s="125" t="str">
        <f>'Prognose jaar 2025'!D28</f>
        <v/>
      </c>
      <c r="AB30" s="126">
        <f>'Prognose jaar 2025'!E28</f>
        <v>0</v>
      </c>
      <c r="AC30" s="127" t="str">
        <f>'Prognose jaar 2025'!F28</f>
        <v/>
      </c>
    </row>
    <row r="31" spans="1:29" ht="13.5" customHeight="1" x14ac:dyDescent="0.2">
      <c r="A31" s="119" t="s">
        <v>83</v>
      </c>
      <c r="B31" s="124">
        <f>'Realisatie jaar 2019'!C29</f>
        <v>0</v>
      </c>
      <c r="C31" s="125" t="str">
        <f>'Realisatie jaar 2019'!D29</f>
        <v/>
      </c>
      <c r="D31" s="126">
        <f>'Realisatie jaar 2019'!E29</f>
        <v>0</v>
      </c>
      <c r="E31" s="127" t="str">
        <f>'Realisatie jaar 2019'!F29</f>
        <v/>
      </c>
      <c r="F31" s="124">
        <f>'Realisatie jaar 2020'!C29</f>
        <v>0</v>
      </c>
      <c r="G31" s="125" t="str">
        <f>'Realisatie jaar 2020'!D29</f>
        <v/>
      </c>
      <c r="H31" s="126">
        <f>'Realisatie jaar 2020'!E29</f>
        <v>0</v>
      </c>
      <c r="I31" s="127" t="str">
        <f>'Realisatie jaar 2020'!F29</f>
        <v/>
      </c>
      <c r="J31" s="124">
        <f>'Realisatie jaar 2021'!C29</f>
        <v>0</v>
      </c>
      <c r="K31" s="125" t="str">
        <f>'Realisatie jaar 2021'!D29</f>
        <v/>
      </c>
      <c r="L31" s="126">
        <f>'Realisatie jaar 2021'!E29</f>
        <v>0</v>
      </c>
      <c r="M31" s="127" t="str">
        <f>'Realisatie jaar 2021'!F29</f>
        <v/>
      </c>
      <c r="N31" s="124">
        <f>'Prognose jaar 2022'!C29</f>
        <v>0</v>
      </c>
      <c r="O31" s="125" t="str">
        <f>'Prognose jaar 2022'!D29</f>
        <v/>
      </c>
      <c r="P31" s="126">
        <f>'Prognose jaar 2022'!E29</f>
        <v>0</v>
      </c>
      <c r="Q31" s="127" t="str">
        <f>'Prognose jaar 2022'!F29</f>
        <v/>
      </c>
      <c r="R31" s="124">
        <f>'Prognose jaar 2023'!C29</f>
        <v>0</v>
      </c>
      <c r="S31" s="125" t="str">
        <f>'Prognose jaar 2023'!D29</f>
        <v/>
      </c>
      <c r="T31" s="126">
        <f>'Prognose jaar 2023'!E29</f>
        <v>0</v>
      </c>
      <c r="U31" s="127" t="str">
        <f>'Prognose jaar 2023'!F29</f>
        <v/>
      </c>
      <c r="V31" s="124">
        <f>'Prognose jaar 2024'!C29</f>
        <v>0</v>
      </c>
      <c r="W31" s="125" t="str">
        <f>'Prognose jaar 2024'!D29</f>
        <v/>
      </c>
      <c r="X31" s="126">
        <f>'Prognose jaar 2024'!E29</f>
        <v>0</v>
      </c>
      <c r="Y31" s="127" t="str">
        <f>'Prognose jaar 2024'!F29</f>
        <v/>
      </c>
      <c r="Z31" s="124">
        <f>'Prognose jaar 2025'!C29</f>
        <v>0</v>
      </c>
      <c r="AA31" s="125" t="str">
        <f>'Prognose jaar 2025'!D29</f>
        <v/>
      </c>
      <c r="AB31" s="126">
        <f>'Prognose jaar 2025'!E29</f>
        <v>0</v>
      </c>
      <c r="AC31" s="127" t="str">
        <f>'Prognose jaar 2025'!F29</f>
        <v/>
      </c>
    </row>
    <row r="32" spans="1:29" ht="13.5" customHeight="1" x14ac:dyDescent="0.2">
      <c r="A32" s="119" t="str">
        <f>'Realisatie jaar 2019'!B30</f>
        <v>…….</v>
      </c>
      <c r="B32" s="124">
        <f>'Realisatie jaar 2019'!C30</f>
        <v>0</v>
      </c>
      <c r="C32" s="125" t="str">
        <f>'Realisatie jaar 2019'!D30</f>
        <v/>
      </c>
      <c r="D32" s="126">
        <f>'Realisatie jaar 2019'!E30</f>
        <v>0</v>
      </c>
      <c r="E32" s="127" t="str">
        <f>'Realisatie jaar 2019'!F30</f>
        <v/>
      </c>
      <c r="F32" s="124">
        <f>'Realisatie jaar 2020'!C30</f>
        <v>0</v>
      </c>
      <c r="G32" s="125" t="str">
        <f>'Realisatie jaar 2020'!D30</f>
        <v/>
      </c>
      <c r="H32" s="126">
        <f>'Realisatie jaar 2020'!E30</f>
        <v>0</v>
      </c>
      <c r="I32" s="127" t="str">
        <f>'Realisatie jaar 2020'!F30</f>
        <v/>
      </c>
      <c r="J32" s="124">
        <f>'Realisatie jaar 2021'!C30</f>
        <v>0</v>
      </c>
      <c r="K32" s="125" t="str">
        <f>'Realisatie jaar 2021'!D30</f>
        <v/>
      </c>
      <c r="L32" s="126">
        <f>'Realisatie jaar 2021'!E30</f>
        <v>0</v>
      </c>
      <c r="M32" s="127" t="str">
        <f>'Realisatie jaar 2021'!F30</f>
        <v/>
      </c>
      <c r="N32" s="124">
        <f>'Prognose jaar 2022'!C30</f>
        <v>0</v>
      </c>
      <c r="O32" s="125" t="str">
        <f>'Prognose jaar 2022'!D30</f>
        <v/>
      </c>
      <c r="P32" s="126">
        <f>'Prognose jaar 2022'!E30</f>
        <v>0</v>
      </c>
      <c r="Q32" s="127" t="str">
        <f>'Prognose jaar 2022'!F30</f>
        <v/>
      </c>
      <c r="R32" s="124">
        <f>'Prognose jaar 2023'!C30</f>
        <v>0</v>
      </c>
      <c r="S32" s="125" t="str">
        <f>'Prognose jaar 2023'!D30</f>
        <v/>
      </c>
      <c r="T32" s="126">
        <f>'Prognose jaar 2023'!E30</f>
        <v>0</v>
      </c>
      <c r="U32" s="127" t="str">
        <f>'Prognose jaar 2023'!F30</f>
        <v/>
      </c>
      <c r="V32" s="124">
        <f>'Prognose jaar 2024'!C30</f>
        <v>0</v>
      </c>
      <c r="W32" s="125" t="str">
        <f>'Prognose jaar 2024'!D30</f>
        <v/>
      </c>
      <c r="X32" s="126">
        <f>'Prognose jaar 2024'!E30</f>
        <v>0</v>
      </c>
      <c r="Y32" s="127" t="str">
        <f>'Prognose jaar 2024'!F30</f>
        <v/>
      </c>
      <c r="Z32" s="124">
        <f>'Prognose jaar 2025'!C30</f>
        <v>0</v>
      </c>
      <c r="AA32" s="125" t="str">
        <f>'Prognose jaar 2025'!D30</f>
        <v/>
      </c>
      <c r="AB32" s="126">
        <f>'Prognose jaar 2025'!E30</f>
        <v>0</v>
      </c>
      <c r="AC32" s="127" t="str">
        <f>'Prognose jaar 2025'!F30</f>
        <v/>
      </c>
    </row>
    <row r="33" spans="1:29" ht="13.5" customHeight="1" x14ac:dyDescent="0.2">
      <c r="A33" s="128" t="s">
        <v>85</v>
      </c>
      <c r="B33" s="129">
        <f>'Realisatie jaar 2019'!C31</f>
        <v>0</v>
      </c>
      <c r="C33" s="130" t="str">
        <f>'Realisatie jaar 2019'!D31</f>
        <v/>
      </c>
      <c r="D33" s="131">
        <f>'Realisatie jaar 2019'!E31</f>
        <v>0</v>
      </c>
      <c r="E33" s="132" t="str">
        <f>'Realisatie jaar 2019'!F31</f>
        <v/>
      </c>
      <c r="F33" s="129">
        <f>'Realisatie jaar 2020'!C31</f>
        <v>0</v>
      </c>
      <c r="G33" s="130" t="str">
        <f>'Realisatie jaar 2020'!D31</f>
        <v/>
      </c>
      <c r="H33" s="131">
        <f>'Realisatie jaar 2020'!E31</f>
        <v>0</v>
      </c>
      <c r="I33" s="132" t="str">
        <f>'Realisatie jaar 2020'!F31</f>
        <v/>
      </c>
      <c r="J33" s="129">
        <f>'Realisatie jaar 2021'!C31</f>
        <v>0</v>
      </c>
      <c r="K33" s="130" t="str">
        <f>'Realisatie jaar 2021'!D31</f>
        <v/>
      </c>
      <c r="L33" s="131">
        <f>'Realisatie jaar 2021'!E31</f>
        <v>0</v>
      </c>
      <c r="M33" s="132" t="str">
        <f>'Realisatie jaar 2021'!F31</f>
        <v/>
      </c>
      <c r="N33" s="129">
        <f>'Prognose jaar 2022'!C31</f>
        <v>0</v>
      </c>
      <c r="O33" s="130" t="str">
        <f>'Prognose jaar 2022'!D31</f>
        <v/>
      </c>
      <c r="P33" s="131">
        <f>'Prognose jaar 2022'!E31</f>
        <v>0</v>
      </c>
      <c r="Q33" s="132" t="str">
        <f>'Prognose jaar 2022'!F31</f>
        <v/>
      </c>
      <c r="R33" s="129">
        <f>'Prognose jaar 2023'!C31</f>
        <v>0</v>
      </c>
      <c r="S33" s="130" t="str">
        <f>'Prognose jaar 2023'!D31</f>
        <v/>
      </c>
      <c r="T33" s="131">
        <f>'Prognose jaar 2023'!E31</f>
        <v>0</v>
      </c>
      <c r="U33" s="132" t="str">
        <f>'Prognose jaar 2023'!F31</f>
        <v/>
      </c>
      <c r="V33" s="129">
        <f>'Prognose jaar 2024'!C31</f>
        <v>0</v>
      </c>
      <c r="W33" s="130" t="str">
        <f>'Prognose jaar 2024'!D31</f>
        <v/>
      </c>
      <c r="X33" s="131">
        <f>'Prognose jaar 2024'!E31</f>
        <v>0</v>
      </c>
      <c r="Y33" s="132" t="str">
        <f>'Prognose jaar 2024'!F31</f>
        <v/>
      </c>
      <c r="Z33" s="129">
        <f>'Prognose jaar 2025'!C31</f>
        <v>0</v>
      </c>
      <c r="AA33" s="130" t="str">
        <f>'Prognose jaar 2025'!D31</f>
        <v/>
      </c>
      <c r="AB33" s="131">
        <f>'Prognose jaar 2025'!E31</f>
        <v>0</v>
      </c>
      <c r="AC33" s="132" t="str">
        <f>'Prognose jaar 2025'!F31</f>
        <v/>
      </c>
    </row>
    <row r="34" spans="1:29" ht="13.5" customHeight="1" x14ac:dyDescent="0.2">
      <c r="A34" s="128"/>
      <c r="B34" s="129"/>
      <c r="C34" s="133"/>
      <c r="D34" s="131"/>
      <c r="E34" s="134"/>
      <c r="F34" s="129"/>
      <c r="G34" s="135"/>
      <c r="H34" s="131"/>
      <c r="I34" s="134"/>
      <c r="J34" s="129"/>
      <c r="K34" s="135"/>
      <c r="L34" s="131"/>
      <c r="M34" s="134"/>
      <c r="N34" s="124"/>
      <c r="O34" s="136"/>
      <c r="P34" s="126"/>
      <c r="Q34" s="137"/>
      <c r="R34" s="124"/>
      <c r="S34" s="136"/>
      <c r="T34" s="126"/>
      <c r="U34" s="137"/>
      <c r="V34" s="124"/>
      <c r="W34" s="136"/>
      <c r="X34" s="126"/>
      <c r="Y34" s="137"/>
      <c r="Z34" s="124"/>
      <c r="AA34" s="136"/>
      <c r="AB34" s="126"/>
      <c r="AC34" s="137"/>
    </row>
    <row r="35" spans="1:29" ht="13.5" customHeight="1" x14ac:dyDescent="0.2">
      <c r="A35" s="128"/>
      <c r="B35" s="129"/>
      <c r="C35" s="133"/>
      <c r="D35" s="131"/>
      <c r="E35" s="134"/>
      <c r="F35" s="129"/>
      <c r="G35" s="135"/>
      <c r="H35" s="131"/>
      <c r="I35" s="134"/>
      <c r="J35" s="129"/>
      <c r="K35" s="135"/>
      <c r="L35" s="131"/>
      <c r="M35" s="134"/>
      <c r="N35" s="124"/>
      <c r="O35" s="136"/>
      <c r="P35" s="126"/>
      <c r="Q35" s="137"/>
      <c r="R35" s="124"/>
      <c r="S35" s="136"/>
      <c r="T35" s="126"/>
      <c r="U35" s="137"/>
      <c r="V35" s="124"/>
      <c r="W35" s="136"/>
      <c r="X35" s="126"/>
      <c r="Y35" s="137"/>
      <c r="Z35" s="124"/>
      <c r="AA35" s="136"/>
      <c r="AB35" s="126"/>
      <c r="AC35" s="137"/>
    </row>
    <row r="36" spans="1:29" ht="13.5" customHeight="1" x14ac:dyDescent="0.2">
      <c r="A36" s="119" t="s">
        <v>86</v>
      </c>
      <c r="B36" s="124">
        <f>'Realisatie jaar 2019'!C34</f>
        <v>0</v>
      </c>
      <c r="C36" s="125" t="str">
        <f>'Realisatie jaar 2019'!D34</f>
        <v/>
      </c>
      <c r="D36" s="126">
        <f>'Realisatie jaar 2019'!E34</f>
        <v>0</v>
      </c>
      <c r="E36" s="127" t="str">
        <f>'Realisatie jaar 2019'!F34</f>
        <v/>
      </c>
      <c r="F36" s="124">
        <f>'Realisatie jaar 2020'!C34</f>
        <v>0</v>
      </c>
      <c r="G36" s="125" t="str">
        <f>'Realisatie jaar 2020'!D34</f>
        <v/>
      </c>
      <c r="H36" s="126">
        <f>'Realisatie jaar 2020'!E34</f>
        <v>0</v>
      </c>
      <c r="I36" s="127" t="str">
        <f>'Realisatie jaar 2020'!F34</f>
        <v/>
      </c>
      <c r="J36" s="124">
        <f>'Realisatie jaar 2021'!C34</f>
        <v>0</v>
      </c>
      <c r="K36" s="125" t="str">
        <f>'Realisatie jaar 2021'!D34</f>
        <v/>
      </c>
      <c r="L36" s="126">
        <f>'Realisatie jaar 2021'!E34</f>
        <v>0</v>
      </c>
      <c r="M36" s="127" t="str">
        <f>'Realisatie jaar 2021'!F34</f>
        <v/>
      </c>
      <c r="N36" s="124">
        <f>'Prognose jaar 2022'!C34</f>
        <v>0</v>
      </c>
      <c r="O36" s="125" t="str">
        <f>'Prognose jaar 2022'!D34</f>
        <v/>
      </c>
      <c r="P36" s="126">
        <f>'Prognose jaar 2022'!E34</f>
        <v>0</v>
      </c>
      <c r="Q36" s="127" t="str">
        <f>'Prognose jaar 2022'!F34</f>
        <v/>
      </c>
      <c r="R36" s="124">
        <f>'Prognose jaar 2023'!C34</f>
        <v>0</v>
      </c>
      <c r="S36" s="125" t="str">
        <f>'Prognose jaar 2023'!D34</f>
        <v/>
      </c>
      <c r="T36" s="126">
        <f>'Prognose jaar 2023'!E34</f>
        <v>0</v>
      </c>
      <c r="U36" s="127" t="str">
        <f>'Prognose jaar 2023'!F34</f>
        <v/>
      </c>
      <c r="V36" s="124">
        <f>'Prognose jaar 2024'!C34</f>
        <v>0</v>
      </c>
      <c r="W36" s="125" t="str">
        <f>'Prognose jaar 2024'!D34</f>
        <v/>
      </c>
      <c r="X36" s="126">
        <f>'Prognose jaar 2024'!E34</f>
        <v>0</v>
      </c>
      <c r="Y36" s="127" t="str">
        <f>'Prognose jaar 2024'!F34</f>
        <v/>
      </c>
      <c r="Z36" s="124">
        <f>'Prognose jaar 2025'!C34</f>
        <v>0</v>
      </c>
      <c r="AA36" s="125" t="str">
        <f>'Prognose jaar 2025'!D34</f>
        <v/>
      </c>
      <c r="AB36" s="126">
        <f>'Prognose jaar 2025'!E34</f>
        <v>0</v>
      </c>
      <c r="AC36" s="127" t="str">
        <f>'Prognose jaar 2025'!F34</f>
        <v/>
      </c>
    </row>
    <row r="37" spans="1:29" ht="13.5" customHeight="1" x14ac:dyDescent="0.2">
      <c r="A37" s="119" t="s">
        <v>87</v>
      </c>
      <c r="B37" s="124">
        <f>'Realisatie jaar 2019'!C35</f>
        <v>0</v>
      </c>
      <c r="C37" s="125" t="str">
        <f>'Realisatie jaar 2019'!D35</f>
        <v/>
      </c>
      <c r="D37" s="126">
        <f>'Realisatie jaar 2019'!E35</f>
        <v>0</v>
      </c>
      <c r="E37" s="127" t="str">
        <f>'Realisatie jaar 2019'!F35</f>
        <v/>
      </c>
      <c r="F37" s="124">
        <f>'Realisatie jaar 2020'!C35</f>
        <v>0</v>
      </c>
      <c r="G37" s="125" t="str">
        <f>'Realisatie jaar 2020'!D35</f>
        <v/>
      </c>
      <c r="H37" s="126">
        <f>'Realisatie jaar 2020'!E35</f>
        <v>0</v>
      </c>
      <c r="I37" s="127" t="str">
        <f>'Realisatie jaar 2020'!F35</f>
        <v/>
      </c>
      <c r="J37" s="124">
        <f>'Realisatie jaar 2021'!C35</f>
        <v>0</v>
      </c>
      <c r="K37" s="125" t="str">
        <f>'Realisatie jaar 2021'!D35</f>
        <v/>
      </c>
      <c r="L37" s="126">
        <f>'Realisatie jaar 2021'!E35</f>
        <v>0</v>
      </c>
      <c r="M37" s="127" t="str">
        <f>'Realisatie jaar 2021'!F35</f>
        <v/>
      </c>
      <c r="N37" s="124">
        <f>'Prognose jaar 2022'!C35</f>
        <v>0</v>
      </c>
      <c r="O37" s="125" t="str">
        <f>'Prognose jaar 2022'!D35</f>
        <v/>
      </c>
      <c r="P37" s="126">
        <f>'Prognose jaar 2022'!E35</f>
        <v>0</v>
      </c>
      <c r="Q37" s="127" t="str">
        <f>'Prognose jaar 2022'!F35</f>
        <v/>
      </c>
      <c r="R37" s="124">
        <f>'Prognose jaar 2023'!C35</f>
        <v>0</v>
      </c>
      <c r="S37" s="125" t="str">
        <f>'Prognose jaar 2023'!D35</f>
        <v/>
      </c>
      <c r="T37" s="126">
        <f>'Prognose jaar 2023'!E35</f>
        <v>0</v>
      </c>
      <c r="U37" s="127" t="str">
        <f>'Prognose jaar 2023'!F35</f>
        <v/>
      </c>
      <c r="V37" s="124">
        <f>'Prognose jaar 2024'!C35</f>
        <v>0</v>
      </c>
      <c r="W37" s="125" t="str">
        <f>'Prognose jaar 2024'!D35</f>
        <v/>
      </c>
      <c r="X37" s="126">
        <f>'Prognose jaar 2024'!E35</f>
        <v>0</v>
      </c>
      <c r="Y37" s="127" t="str">
        <f>'Prognose jaar 2024'!F35</f>
        <v/>
      </c>
      <c r="Z37" s="124">
        <f>'Prognose jaar 2025'!C35</f>
        <v>0</v>
      </c>
      <c r="AA37" s="125" t="str">
        <f>'Prognose jaar 2025'!D35</f>
        <v/>
      </c>
      <c r="AB37" s="126">
        <f>'Prognose jaar 2025'!E35</f>
        <v>0</v>
      </c>
      <c r="AC37" s="127" t="str">
        <f>'Prognose jaar 2025'!F35</f>
        <v/>
      </c>
    </row>
    <row r="38" spans="1:29" ht="13.5" customHeight="1" x14ac:dyDescent="0.2">
      <c r="A38" s="119" t="s">
        <v>88</v>
      </c>
      <c r="B38" s="124">
        <f>'Realisatie jaar 2019'!C36</f>
        <v>0</v>
      </c>
      <c r="C38" s="125" t="str">
        <f>'Realisatie jaar 2019'!D36</f>
        <v/>
      </c>
      <c r="D38" s="126">
        <f>'Realisatie jaar 2019'!E36</f>
        <v>0</v>
      </c>
      <c r="E38" s="127" t="str">
        <f>'Realisatie jaar 2019'!F36</f>
        <v/>
      </c>
      <c r="F38" s="124">
        <f>'Realisatie jaar 2020'!C36</f>
        <v>0</v>
      </c>
      <c r="G38" s="125" t="str">
        <f>'Realisatie jaar 2020'!D36</f>
        <v/>
      </c>
      <c r="H38" s="126">
        <f>'Realisatie jaar 2020'!E36</f>
        <v>0</v>
      </c>
      <c r="I38" s="127" t="str">
        <f>'Realisatie jaar 2020'!F36</f>
        <v/>
      </c>
      <c r="J38" s="124">
        <f>'Realisatie jaar 2021'!C36</f>
        <v>0</v>
      </c>
      <c r="K38" s="125" t="str">
        <f>'Realisatie jaar 2021'!D36</f>
        <v/>
      </c>
      <c r="L38" s="126">
        <f>'Realisatie jaar 2021'!E36</f>
        <v>0</v>
      </c>
      <c r="M38" s="127" t="str">
        <f>'Realisatie jaar 2021'!F36</f>
        <v/>
      </c>
      <c r="N38" s="124">
        <f>'Prognose jaar 2022'!C36</f>
        <v>0</v>
      </c>
      <c r="O38" s="125" t="str">
        <f>'Prognose jaar 2022'!D36</f>
        <v/>
      </c>
      <c r="P38" s="126">
        <f>'Prognose jaar 2022'!E36</f>
        <v>0</v>
      </c>
      <c r="Q38" s="127" t="str">
        <f>'Prognose jaar 2022'!F36</f>
        <v/>
      </c>
      <c r="R38" s="124">
        <f>'Prognose jaar 2023'!C36</f>
        <v>0</v>
      </c>
      <c r="S38" s="125" t="str">
        <f>'Prognose jaar 2023'!D36</f>
        <v/>
      </c>
      <c r="T38" s="126">
        <f>'Prognose jaar 2023'!E36</f>
        <v>0</v>
      </c>
      <c r="U38" s="127" t="str">
        <f>'Prognose jaar 2023'!F36</f>
        <v/>
      </c>
      <c r="V38" s="124">
        <f>'Prognose jaar 2024'!C36</f>
        <v>0</v>
      </c>
      <c r="W38" s="125" t="str">
        <f>'Prognose jaar 2024'!D36</f>
        <v/>
      </c>
      <c r="X38" s="126">
        <f>'Prognose jaar 2024'!E36</f>
        <v>0</v>
      </c>
      <c r="Y38" s="127" t="str">
        <f>'Prognose jaar 2024'!F36</f>
        <v/>
      </c>
      <c r="Z38" s="124">
        <f>'Prognose jaar 2025'!C36</f>
        <v>0</v>
      </c>
      <c r="AA38" s="125" t="str">
        <f>'Prognose jaar 2025'!D36</f>
        <v/>
      </c>
      <c r="AB38" s="126">
        <f>'Prognose jaar 2025'!E36</f>
        <v>0</v>
      </c>
      <c r="AC38" s="127" t="str">
        <f>'Prognose jaar 2025'!F36</f>
        <v/>
      </c>
    </row>
    <row r="39" spans="1:29" ht="13.5" customHeight="1" x14ac:dyDescent="0.2">
      <c r="A39" s="119" t="s">
        <v>89</v>
      </c>
      <c r="B39" s="124">
        <f>'Realisatie jaar 2019'!C37</f>
        <v>0</v>
      </c>
      <c r="C39" s="125" t="str">
        <f>'Realisatie jaar 2019'!D37</f>
        <v/>
      </c>
      <c r="D39" s="126">
        <f>'Realisatie jaar 2019'!E37</f>
        <v>0</v>
      </c>
      <c r="E39" s="127" t="str">
        <f>'Realisatie jaar 2019'!F37</f>
        <v/>
      </c>
      <c r="F39" s="124">
        <f>'Realisatie jaar 2020'!C37</f>
        <v>0</v>
      </c>
      <c r="G39" s="125" t="str">
        <f>'Realisatie jaar 2020'!D37</f>
        <v/>
      </c>
      <c r="H39" s="126">
        <f>'Realisatie jaar 2020'!E37</f>
        <v>0</v>
      </c>
      <c r="I39" s="127" t="str">
        <f>'Realisatie jaar 2020'!F37</f>
        <v/>
      </c>
      <c r="J39" s="124">
        <f>'Realisatie jaar 2021'!C37</f>
        <v>0</v>
      </c>
      <c r="K39" s="125" t="str">
        <f>'Realisatie jaar 2021'!D37</f>
        <v/>
      </c>
      <c r="L39" s="126">
        <f>'Realisatie jaar 2021'!E37</f>
        <v>0</v>
      </c>
      <c r="M39" s="127" t="str">
        <f>'Realisatie jaar 2021'!F37</f>
        <v/>
      </c>
      <c r="N39" s="124">
        <f>'Prognose jaar 2022'!C37</f>
        <v>0</v>
      </c>
      <c r="O39" s="125" t="str">
        <f>'Prognose jaar 2022'!D37</f>
        <v/>
      </c>
      <c r="P39" s="126">
        <f>'Prognose jaar 2022'!E37</f>
        <v>0</v>
      </c>
      <c r="Q39" s="127" t="str">
        <f>'Prognose jaar 2022'!F37</f>
        <v/>
      </c>
      <c r="R39" s="124">
        <f>'Prognose jaar 2023'!C37</f>
        <v>0</v>
      </c>
      <c r="S39" s="125" t="str">
        <f>'Prognose jaar 2023'!D37</f>
        <v/>
      </c>
      <c r="T39" s="126">
        <f>'Prognose jaar 2023'!E37</f>
        <v>0</v>
      </c>
      <c r="U39" s="127" t="str">
        <f>'Prognose jaar 2023'!F37</f>
        <v/>
      </c>
      <c r="V39" s="124">
        <f>'Prognose jaar 2024'!C37</f>
        <v>0</v>
      </c>
      <c r="W39" s="125" t="str">
        <f>'Prognose jaar 2024'!D37</f>
        <v/>
      </c>
      <c r="X39" s="126">
        <f>'Prognose jaar 2024'!E37</f>
        <v>0</v>
      </c>
      <c r="Y39" s="127" t="str">
        <f>'Prognose jaar 2024'!F37</f>
        <v/>
      </c>
      <c r="Z39" s="124">
        <f>'Prognose jaar 2025'!C37</f>
        <v>0</v>
      </c>
      <c r="AA39" s="125" t="str">
        <f>'Prognose jaar 2025'!D37</f>
        <v/>
      </c>
      <c r="AB39" s="126">
        <f>'Prognose jaar 2025'!E37</f>
        <v>0</v>
      </c>
      <c r="AC39" s="127" t="str">
        <f>'Prognose jaar 2025'!F37</f>
        <v/>
      </c>
    </row>
    <row r="40" spans="1:29" ht="13.5" customHeight="1" x14ac:dyDescent="0.2">
      <c r="A40" s="119" t="str">
        <f>'Realisatie jaar 2019'!B38</f>
        <v>Omzet …….</v>
      </c>
      <c r="B40" s="124">
        <f>'Realisatie jaar 2019'!C38</f>
        <v>0</v>
      </c>
      <c r="C40" s="125" t="str">
        <f>'Realisatie jaar 2019'!D38</f>
        <v/>
      </c>
      <c r="D40" s="126">
        <f>'Realisatie jaar 2019'!E38</f>
        <v>0</v>
      </c>
      <c r="E40" s="127" t="str">
        <f>'Realisatie jaar 2019'!F38</f>
        <v/>
      </c>
      <c r="F40" s="124">
        <f>'Realisatie jaar 2020'!C38</f>
        <v>0</v>
      </c>
      <c r="G40" s="125" t="str">
        <f>'Realisatie jaar 2020'!D38</f>
        <v/>
      </c>
      <c r="H40" s="126">
        <f>'Realisatie jaar 2020'!E38</f>
        <v>0</v>
      </c>
      <c r="I40" s="127" t="str">
        <f>'Realisatie jaar 2020'!F38</f>
        <v/>
      </c>
      <c r="J40" s="124">
        <f>'Realisatie jaar 2021'!C38</f>
        <v>0</v>
      </c>
      <c r="K40" s="125" t="str">
        <f>'Realisatie jaar 2021'!D38</f>
        <v/>
      </c>
      <c r="L40" s="126">
        <f>'Realisatie jaar 2021'!E38</f>
        <v>0</v>
      </c>
      <c r="M40" s="127" t="str">
        <f>'Realisatie jaar 2021'!F38</f>
        <v/>
      </c>
      <c r="N40" s="124">
        <f>'Prognose jaar 2022'!C38</f>
        <v>0</v>
      </c>
      <c r="O40" s="125" t="str">
        <f>'Prognose jaar 2022'!D38</f>
        <v/>
      </c>
      <c r="P40" s="126">
        <f>'Prognose jaar 2022'!E38</f>
        <v>0</v>
      </c>
      <c r="Q40" s="127" t="str">
        <f>'Prognose jaar 2022'!F38</f>
        <v/>
      </c>
      <c r="R40" s="124">
        <f>'Prognose jaar 2023'!C38</f>
        <v>0</v>
      </c>
      <c r="S40" s="125" t="str">
        <f>'Prognose jaar 2023'!D38</f>
        <v/>
      </c>
      <c r="T40" s="126">
        <f>'Prognose jaar 2023'!E38</f>
        <v>0</v>
      </c>
      <c r="U40" s="127" t="str">
        <f>'Prognose jaar 2023'!F38</f>
        <v/>
      </c>
      <c r="V40" s="124">
        <f>'Prognose jaar 2024'!C38</f>
        <v>0</v>
      </c>
      <c r="W40" s="125" t="str">
        <f>'Prognose jaar 2024'!D38</f>
        <v/>
      </c>
      <c r="X40" s="126">
        <f>'Prognose jaar 2024'!E38</f>
        <v>0</v>
      </c>
      <c r="Y40" s="127" t="str">
        <f>'Prognose jaar 2024'!F38</f>
        <v/>
      </c>
      <c r="Z40" s="124">
        <f>'Prognose jaar 2025'!C38</f>
        <v>0</v>
      </c>
      <c r="AA40" s="125" t="str">
        <f>'Prognose jaar 2025'!D38</f>
        <v/>
      </c>
      <c r="AB40" s="126">
        <f>'Prognose jaar 2025'!E38</f>
        <v>0</v>
      </c>
      <c r="AC40" s="127" t="str">
        <f>'Prognose jaar 2025'!F38</f>
        <v/>
      </c>
    </row>
    <row r="41" spans="1:29" ht="13.5" customHeight="1" x14ac:dyDescent="0.2">
      <c r="A41" s="128" t="s">
        <v>91</v>
      </c>
      <c r="B41" s="129">
        <f>'Realisatie jaar 2019'!C39</f>
        <v>0</v>
      </c>
      <c r="C41" s="130" t="str">
        <f>'Realisatie jaar 2019'!D39</f>
        <v/>
      </c>
      <c r="D41" s="131">
        <f>'Realisatie jaar 2019'!E39</f>
        <v>0</v>
      </c>
      <c r="E41" s="132" t="str">
        <f>'Realisatie jaar 2019'!F39</f>
        <v/>
      </c>
      <c r="F41" s="129">
        <f>'Realisatie jaar 2020'!C39</f>
        <v>0</v>
      </c>
      <c r="G41" s="130" t="str">
        <f>'Realisatie jaar 2020'!D39</f>
        <v/>
      </c>
      <c r="H41" s="131">
        <f>'Realisatie jaar 2020'!E39</f>
        <v>0</v>
      </c>
      <c r="I41" s="132" t="str">
        <f>'Realisatie jaar 2020'!F39</f>
        <v/>
      </c>
      <c r="J41" s="129">
        <f>'Realisatie jaar 2021'!C39</f>
        <v>0</v>
      </c>
      <c r="K41" s="130" t="str">
        <f>'Realisatie jaar 2021'!D39</f>
        <v/>
      </c>
      <c r="L41" s="131">
        <f>'Realisatie jaar 2021'!E39</f>
        <v>0</v>
      </c>
      <c r="M41" s="132" t="str">
        <f>'Realisatie jaar 2021'!F39</f>
        <v/>
      </c>
      <c r="N41" s="129">
        <f>'Prognose jaar 2022'!C39</f>
        <v>0</v>
      </c>
      <c r="O41" s="130" t="str">
        <f>'Prognose jaar 2022'!D39</f>
        <v/>
      </c>
      <c r="P41" s="131">
        <f>'Prognose jaar 2022'!E39</f>
        <v>0</v>
      </c>
      <c r="Q41" s="132" t="str">
        <f>'Prognose jaar 2022'!F39</f>
        <v/>
      </c>
      <c r="R41" s="129">
        <f>'Prognose jaar 2023'!C39</f>
        <v>0</v>
      </c>
      <c r="S41" s="130" t="str">
        <f>'Prognose jaar 2023'!D39</f>
        <v/>
      </c>
      <c r="T41" s="131">
        <f>'Prognose jaar 2023'!E39</f>
        <v>0</v>
      </c>
      <c r="U41" s="132" t="str">
        <f>'Prognose jaar 2023'!F39</f>
        <v/>
      </c>
      <c r="V41" s="129">
        <f>'Prognose jaar 2024'!C39</f>
        <v>0</v>
      </c>
      <c r="W41" s="130" t="str">
        <f>'Prognose jaar 2024'!D39</f>
        <v/>
      </c>
      <c r="X41" s="131">
        <f>'Prognose jaar 2024'!E39</f>
        <v>0</v>
      </c>
      <c r="Y41" s="132" t="str">
        <f>'Prognose jaar 2024'!F39</f>
        <v/>
      </c>
      <c r="Z41" s="129">
        <f>'Prognose jaar 2025'!C39</f>
        <v>0</v>
      </c>
      <c r="AA41" s="130" t="str">
        <f>'Prognose jaar 2025'!D39</f>
        <v/>
      </c>
      <c r="AB41" s="131">
        <f>'Prognose jaar 2025'!E39</f>
        <v>0</v>
      </c>
      <c r="AC41" s="132" t="str">
        <f>'Prognose jaar 2025'!F39</f>
        <v/>
      </c>
    </row>
    <row r="42" spans="1:29" ht="13.5" customHeight="1" x14ac:dyDescent="0.2">
      <c r="A42" s="128"/>
      <c r="B42" s="129"/>
      <c r="C42" s="133"/>
      <c r="D42" s="131"/>
      <c r="E42" s="134"/>
      <c r="F42" s="129"/>
      <c r="G42" s="135"/>
      <c r="H42" s="131"/>
      <c r="I42" s="134"/>
      <c r="J42" s="129"/>
      <c r="K42" s="135"/>
      <c r="L42" s="131"/>
      <c r="M42" s="134"/>
      <c r="N42" s="124"/>
      <c r="O42" s="136"/>
      <c r="P42" s="126"/>
      <c r="Q42" s="137"/>
      <c r="R42" s="124"/>
      <c r="S42" s="136"/>
      <c r="T42" s="126"/>
      <c r="U42" s="137"/>
      <c r="V42" s="124"/>
      <c r="W42" s="136"/>
      <c r="X42" s="126"/>
      <c r="Y42" s="137"/>
      <c r="Z42" s="124"/>
      <c r="AA42" s="136"/>
      <c r="AB42" s="126"/>
      <c r="AC42" s="137"/>
    </row>
    <row r="43" spans="1:29" ht="13.5" customHeight="1" x14ac:dyDescent="0.2">
      <c r="A43" s="128" t="s">
        <v>92</v>
      </c>
      <c r="B43" s="129">
        <f>'Realisatie jaar 2019'!C41</f>
        <v>0</v>
      </c>
      <c r="C43" s="130" t="str">
        <f>'Realisatie jaar 2019'!D41</f>
        <v/>
      </c>
      <c r="D43" s="131">
        <f>'Realisatie jaar 2019'!E41</f>
        <v>0</v>
      </c>
      <c r="E43" s="132" t="str">
        <f>'Realisatie jaar 2019'!F41</f>
        <v/>
      </c>
      <c r="F43" s="129">
        <f>'Realisatie jaar 2020'!C41</f>
        <v>0</v>
      </c>
      <c r="G43" s="130" t="str">
        <f>'Realisatie jaar 2020'!D41</f>
        <v/>
      </c>
      <c r="H43" s="131">
        <f>'Realisatie jaar 2020'!E41</f>
        <v>0</v>
      </c>
      <c r="I43" s="132" t="str">
        <f>'Realisatie jaar 2020'!F41</f>
        <v/>
      </c>
      <c r="J43" s="129">
        <f>'Realisatie jaar 2021'!C41</f>
        <v>0</v>
      </c>
      <c r="K43" s="130" t="str">
        <f>'Realisatie jaar 2021'!D41</f>
        <v/>
      </c>
      <c r="L43" s="131">
        <f>'Realisatie jaar 2021'!E41</f>
        <v>0</v>
      </c>
      <c r="M43" s="132" t="str">
        <f>'Realisatie jaar 2021'!F41</f>
        <v/>
      </c>
      <c r="N43" s="129">
        <f>'Prognose jaar 2022'!C41</f>
        <v>0</v>
      </c>
      <c r="O43" s="130" t="str">
        <f>'Prognose jaar 2022'!D41</f>
        <v/>
      </c>
      <c r="P43" s="131">
        <f>'Prognose jaar 2022'!E41</f>
        <v>0</v>
      </c>
      <c r="Q43" s="132" t="str">
        <f>'Prognose jaar 2022'!F41</f>
        <v/>
      </c>
      <c r="R43" s="129">
        <f>'Prognose jaar 2023'!C41</f>
        <v>0</v>
      </c>
      <c r="S43" s="130" t="str">
        <f>'Prognose jaar 2023'!D41</f>
        <v/>
      </c>
      <c r="T43" s="131">
        <f>'Prognose jaar 2023'!E41</f>
        <v>0</v>
      </c>
      <c r="U43" s="132" t="str">
        <f>'Prognose jaar 2023'!F41</f>
        <v/>
      </c>
      <c r="V43" s="129">
        <f>'Prognose jaar 2024'!C41</f>
        <v>0</v>
      </c>
      <c r="W43" s="130" t="str">
        <f>'Prognose jaar 2024'!D41</f>
        <v/>
      </c>
      <c r="X43" s="131">
        <f>'Prognose jaar 2024'!E41</f>
        <v>0</v>
      </c>
      <c r="Y43" s="132" t="str">
        <f>'Prognose jaar 2024'!F41</f>
        <v/>
      </c>
      <c r="Z43" s="129">
        <f>'Prognose jaar 2025'!C41</f>
        <v>0</v>
      </c>
      <c r="AA43" s="130" t="str">
        <f>'Prognose jaar 2025'!D41</f>
        <v/>
      </c>
      <c r="AB43" s="131">
        <f>'Prognose jaar 2025'!E41</f>
        <v>0</v>
      </c>
      <c r="AC43" s="132" t="str">
        <f>'Prognose jaar 2025'!F41</f>
        <v/>
      </c>
    </row>
    <row r="44" spans="1:29" ht="13.5" customHeight="1" x14ac:dyDescent="0.2">
      <c r="A44" s="119"/>
      <c r="B44" s="124"/>
      <c r="C44" s="136"/>
      <c r="D44" s="126"/>
      <c r="E44" s="137"/>
      <c r="F44" s="124"/>
      <c r="G44" s="136"/>
      <c r="H44" s="126"/>
      <c r="I44" s="137"/>
      <c r="J44" s="124"/>
      <c r="K44" s="136"/>
      <c r="L44" s="126"/>
      <c r="M44" s="137"/>
      <c r="N44" s="124"/>
      <c r="O44" s="136"/>
      <c r="P44" s="126"/>
      <c r="Q44" s="137"/>
      <c r="R44" s="124"/>
      <c r="S44" s="136"/>
      <c r="T44" s="126"/>
      <c r="U44" s="137"/>
      <c r="V44" s="124"/>
      <c r="W44" s="136"/>
      <c r="X44" s="126"/>
      <c r="Y44" s="137"/>
      <c r="Z44" s="124"/>
      <c r="AA44" s="136"/>
      <c r="AB44" s="126"/>
      <c r="AC44" s="137"/>
    </row>
    <row r="45" spans="1:29" ht="13.5" customHeight="1" x14ac:dyDescent="0.2">
      <c r="A45" s="128"/>
      <c r="B45" s="124"/>
      <c r="C45" s="136"/>
      <c r="D45" s="126"/>
      <c r="E45" s="137"/>
      <c r="F45" s="124"/>
      <c r="G45" s="136"/>
      <c r="H45" s="126"/>
      <c r="I45" s="137"/>
      <c r="J45" s="124"/>
      <c r="K45" s="136"/>
      <c r="L45" s="126"/>
      <c r="M45" s="137"/>
      <c r="N45" s="124"/>
      <c r="O45" s="136"/>
      <c r="P45" s="126"/>
      <c r="Q45" s="137"/>
      <c r="R45" s="124"/>
      <c r="S45" s="136"/>
      <c r="T45" s="126"/>
      <c r="U45" s="137"/>
      <c r="V45" s="124"/>
      <c r="W45" s="136"/>
      <c r="X45" s="126"/>
      <c r="Y45" s="137"/>
      <c r="Z45" s="124"/>
      <c r="AA45" s="136"/>
      <c r="AB45" s="126"/>
      <c r="AC45" s="137"/>
    </row>
    <row r="46" spans="1:29" ht="13.5" customHeight="1" x14ac:dyDescent="0.2">
      <c r="A46" s="119" t="s">
        <v>93</v>
      </c>
      <c r="B46" s="124">
        <f>'Realisatie jaar 2019'!C44</f>
        <v>0</v>
      </c>
      <c r="C46" s="125" t="str">
        <f>'Realisatie jaar 2019'!D44</f>
        <v/>
      </c>
      <c r="D46" s="126">
        <f>'Realisatie jaar 2019'!E44</f>
        <v>0</v>
      </c>
      <c r="E46" s="127" t="str">
        <f>'Realisatie jaar 2019'!F44</f>
        <v/>
      </c>
      <c r="F46" s="124">
        <f>'Realisatie jaar 2020'!C44</f>
        <v>0</v>
      </c>
      <c r="G46" s="125" t="str">
        <f>'Realisatie jaar 2020'!D44</f>
        <v/>
      </c>
      <c r="H46" s="126">
        <f>'Realisatie jaar 2020'!E44</f>
        <v>0</v>
      </c>
      <c r="I46" s="127" t="str">
        <f>'Realisatie jaar 2020'!F44</f>
        <v/>
      </c>
      <c r="J46" s="124">
        <f>'Realisatie jaar 2021'!C44</f>
        <v>0</v>
      </c>
      <c r="K46" s="125" t="str">
        <f>'Realisatie jaar 2021'!D44</f>
        <v/>
      </c>
      <c r="L46" s="126">
        <f>'Realisatie jaar 2021'!E44</f>
        <v>0</v>
      </c>
      <c r="M46" s="127" t="str">
        <f>'Realisatie jaar 2021'!F44</f>
        <v/>
      </c>
      <c r="N46" s="124">
        <f>'Prognose jaar 2022'!C44</f>
        <v>0</v>
      </c>
      <c r="O46" s="125" t="str">
        <f>'Prognose jaar 2022'!D44</f>
        <v/>
      </c>
      <c r="P46" s="126">
        <f>'Prognose jaar 2022'!E44</f>
        <v>0</v>
      </c>
      <c r="Q46" s="127" t="str">
        <f>'Prognose jaar 2022'!F44</f>
        <v/>
      </c>
      <c r="R46" s="124">
        <f>'Prognose jaar 2023'!C44</f>
        <v>0</v>
      </c>
      <c r="S46" s="125" t="str">
        <f>'Prognose jaar 2023'!D44</f>
        <v/>
      </c>
      <c r="T46" s="126">
        <f>'Prognose jaar 2023'!E44</f>
        <v>0</v>
      </c>
      <c r="U46" s="127" t="str">
        <f>'Prognose jaar 2023'!F44</f>
        <v/>
      </c>
      <c r="V46" s="124">
        <f>'Prognose jaar 2024'!C44</f>
        <v>0</v>
      </c>
      <c r="W46" s="125" t="str">
        <f>'Prognose jaar 2024'!D44</f>
        <v/>
      </c>
      <c r="X46" s="126">
        <f>'Prognose jaar 2024'!E44</f>
        <v>0</v>
      </c>
      <c r="Y46" s="127" t="str">
        <f>'Prognose jaar 2024'!F44</f>
        <v/>
      </c>
      <c r="Z46" s="124">
        <f>'Prognose jaar 2025'!C44</f>
        <v>0</v>
      </c>
      <c r="AA46" s="125" t="str">
        <f>'Prognose jaar 2025'!D44</f>
        <v/>
      </c>
      <c r="AB46" s="126">
        <f>'Prognose jaar 2025'!E44</f>
        <v>0</v>
      </c>
      <c r="AC46" s="127" t="str">
        <f>'Prognose jaar 2025'!F44</f>
        <v/>
      </c>
    </row>
    <row r="47" spans="1:29" ht="13.5" customHeight="1" x14ac:dyDescent="0.2">
      <c r="A47" s="119" t="s">
        <v>94</v>
      </c>
      <c r="B47" s="124">
        <f>'Realisatie jaar 2019'!C45</f>
        <v>0</v>
      </c>
      <c r="C47" s="125" t="str">
        <f>'Realisatie jaar 2019'!D45</f>
        <v/>
      </c>
      <c r="D47" s="126">
        <f>'Realisatie jaar 2019'!E45</f>
        <v>0</v>
      </c>
      <c r="E47" s="127" t="str">
        <f>'Realisatie jaar 2019'!F45</f>
        <v/>
      </c>
      <c r="F47" s="124">
        <f>'Realisatie jaar 2020'!C45</f>
        <v>0</v>
      </c>
      <c r="G47" s="125" t="str">
        <f>'Realisatie jaar 2020'!D45</f>
        <v/>
      </c>
      <c r="H47" s="126">
        <f>'Realisatie jaar 2020'!E45</f>
        <v>0</v>
      </c>
      <c r="I47" s="127" t="str">
        <f>'Realisatie jaar 2020'!F45</f>
        <v/>
      </c>
      <c r="J47" s="124">
        <f>'Realisatie jaar 2021'!C45</f>
        <v>0</v>
      </c>
      <c r="K47" s="125" t="str">
        <f>'Realisatie jaar 2021'!D45</f>
        <v/>
      </c>
      <c r="L47" s="126">
        <f>'Realisatie jaar 2021'!E45</f>
        <v>0</v>
      </c>
      <c r="M47" s="127" t="str">
        <f>'Realisatie jaar 2021'!F45</f>
        <v/>
      </c>
      <c r="N47" s="124">
        <f>'Prognose jaar 2022'!C45</f>
        <v>0</v>
      </c>
      <c r="O47" s="125" t="str">
        <f>'Prognose jaar 2022'!D45</f>
        <v/>
      </c>
      <c r="P47" s="126">
        <f>'Prognose jaar 2022'!E45</f>
        <v>0</v>
      </c>
      <c r="Q47" s="127" t="str">
        <f>'Prognose jaar 2022'!F45</f>
        <v/>
      </c>
      <c r="R47" s="124">
        <f>'Prognose jaar 2023'!C45</f>
        <v>0</v>
      </c>
      <c r="S47" s="125" t="str">
        <f>'Prognose jaar 2023'!D45</f>
        <v/>
      </c>
      <c r="T47" s="126">
        <f>'Prognose jaar 2023'!E45</f>
        <v>0</v>
      </c>
      <c r="U47" s="127" t="str">
        <f>'Prognose jaar 2023'!F45</f>
        <v/>
      </c>
      <c r="V47" s="124">
        <f>'Prognose jaar 2024'!C45</f>
        <v>0</v>
      </c>
      <c r="W47" s="125" t="str">
        <f>'Prognose jaar 2024'!D45</f>
        <v/>
      </c>
      <c r="X47" s="126">
        <f>'Prognose jaar 2024'!E45</f>
        <v>0</v>
      </c>
      <c r="Y47" s="127" t="str">
        <f>'Prognose jaar 2024'!F45</f>
        <v/>
      </c>
      <c r="Z47" s="124">
        <f>'Prognose jaar 2025'!C45</f>
        <v>0</v>
      </c>
      <c r="AA47" s="125" t="str">
        <f>'Prognose jaar 2025'!D45</f>
        <v/>
      </c>
      <c r="AB47" s="126">
        <f>'Prognose jaar 2025'!E45</f>
        <v>0</v>
      </c>
      <c r="AC47" s="127" t="str">
        <f>'Prognose jaar 2025'!F45</f>
        <v/>
      </c>
    </row>
    <row r="48" spans="1:29" ht="13.5" customHeight="1" x14ac:dyDescent="0.2">
      <c r="A48" s="119" t="s">
        <v>95</v>
      </c>
      <c r="B48" s="124">
        <f>'Realisatie jaar 2019'!C46</f>
        <v>0</v>
      </c>
      <c r="C48" s="125" t="str">
        <f>'Realisatie jaar 2019'!D46</f>
        <v/>
      </c>
      <c r="D48" s="126">
        <f>'Realisatie jaar 2019'!E46</f>
        <v>0</v>
      </c>
      <c r="E48" s="127" t="str">
        <f>'Realisatie jaar 2019'!F46</f>
        <v/>
      </c>
      <c r="F48" s="124">
        <f>'Realisatie jaar 2020'!C46</f>
        <v>0</v>
      </c>
      <c r="G48" s="125" t="str">
        <f>'Realisatie jaar 2020'!D46</f>
        <v/>
      </c>
      <c r="H48" s="126">
        <f>'Realisatie jaar 2020'!E46</f>
        <v>0</v>
      </c>
      <c r="I48" s="127" t="str">
        <f>'Realisatie jaar 2020'!F46</f>
        <v/>
      </c>
      <c r="J48" s="124">
        <f>'Realisatie jaar 2021'!C46</f>
        <v>0</v>
      </c>
      <c r="K48" s="125" t="str">
        <f>'Realisatie jaar 2021'!D46</f>
        <v/>
      </c>
      <c r="L48" s="126">
        <f>'Realisatie jaar 2021'!E46</f>
        <v>0</v>
      </c>
      <c r="M48" s="127" t="str">
        <f>'Realisatie jaar 2021'!F46</f>
        <v/>
      </c>
      <c r="N48" s="124">
        <f>'Prognose jaar 2022'!C46</f>
        <v>0</v>
      </c>
      <c r="O48" s="125" t="str">
        <f>'Prognose jaar 2022'!D46</f>
        <v/>
      </c>
      <c r="P48" s="126">
        <f>'Prognose jaar 2022'!E46</f>
        <v>0</v>
      </c>
      <c r="Q48" s="127" t="str">
        <f>'Prognose jaar 2022'!F46</f>
        <v/>
      </c>
      <c r="R48" s="124">
        <f>'Prognose jaar 2023'!C46</f>
        <v>0</v>
      </c>
      <c r="S48" s="125" t="str">
        <f>'Prognose jaar 2023'!D46</f>
        <v/>
      </c>
      <c r="T48" s="126">
        <f>'Prognose jaar 2023'!E46</f>
        <v>0</v>
      </c>
      <c r="U48" s="127" t="str">
        <f>'Prognose jaar 2023'!F46</f>
        <v/>
      </c>
      <c r="V48" s="124">
        <f>'Prognose jaar 2024'!C46</f>
        <v>0</v>
      </c>
      <c r="W48" s="125" t="str">
        <f>'Prognose jaar 2024'!D46</f>
        <v/>
      </c>
      <c r="X48" s="126">
        <f>'Prognose jaar 2024'!E46</f>
        <v>0</v>
      </c>
      <c r="Y48" s="127" t="str">
        <f>'Prognose jaar 2024'!F46</f>
        <v/>
      </c>
      <c r="Z48" s="124">
        <f>'Prognose jaar 2025'!C46</f>
        <v>0</v>
      </c>
      <c r="AA48" s="125" t="str">
        <f>'Prognose jaar 2025'!D46</f>
        <v/>
      </c>
      <c r="AB48" s="126">
        <f>'Prognose jaar 2025'!E46</f>
        <v>0</v>
      </c>
      <c r="AC48" s="127" t="str">
        <f>'Prognose jaar 2025'!F46</f>
        <v/>
      </c>
    </row>
    <row r="49" spans="1:29" ht="13.5" customHeight="1" x14ac:dyDescent="0.2">
      <c r="A49" s="119" t="s">
        <v>96</v>
      </c>
      <c r="B49" s="124">
        <f>'Realisatie jaar 2019'!C47</f>
        <v>0</v>
      </c>
      <c r="C49" s="125" t="str">
        <f>'Realisatie jaar 2019'!D47</f>
        <v/>
      </c>
      <c r="D49" s="126">
        <f>'Realisatie jaar 2019'!E47</f>
        <v>0</v>
      </c>
      <c r="E49" s="127" t="str">
        <f>'Realisatie jaar 2019'!F47</f>
        <v/>
      </c>
      <c r="F49" s="124">
        <f>'Realisatie jaar 2020'!C47</f>
        <v>0</v>
      </c>
      <c r="G49" s="125" t="str">
        <f>'Realisatie jaar 2020'!D47</f>
        <v/>
      </c>
      <c r="H49" s="126">
        <f>'Realisatie jaar 2020'!E47</f>
        <v>0</v>
      </c>
      <c r="I49" s="127" t="str">
        <f>'Realisatie jaar 2020'!F47</f>
        <v/>
      </c>
      <c r="J49" s="124">
        <f>'Realisatie jaar 2021'!C47</f>
        <v>0</v>
      </c>
      <c r="K49" s="125" t="str">
        <f>'Realisatie jaar 2021'!D47</f>
        <v/>
      </c>
      <c r="L49" s="126">
        <f>'Realisatie jaar 2021'!E47</f>
        <v>0</v>
      </c>
      <c r="M49" s="127" t="str">
        <f>'Realisatie jaar 2021'!F47</f>
        <v/>
      </c>
      <c r="N49" s="124">
        <f>'Prognose jaar 2022'!C47</f>
        <v>0</v>
      </c>
      <c r="O49" s="125" t="str">
        <f>'Prognose jaar 2022'!D47</f>
        <v/>
      </c>
      <c r="P49" s="126">
        <f>'Prognose jaar 2022'!E47</f>
        <v>0</v>
      </c>
      <c r="Q49" s="127" t="str">
        <f>'Prognose jaar 2022'!F47</f>
        <v/>
      </c>
      <c r="R49" s="124">
        <f>'Prognose jaar 2023'!C47</f>
        <v>0</v>
      </c>
      <c r="S49" s="125" t="str">
        <f>'Prognose jaar 2023'!D47</f>
        <v/>
      </c>
      <c r="T49" s="126">
        <f>'Prognose jaar 2023'!E47</f>
        <v>0</v>
      </c>
      <c r="U49" s="127" t="str">
        <f>'Prognose jaar 2023'!F47</f>
        <v/>
      </c>
      <c r="V49" s="124">
        <f>'Prognose jaar 2024'!C47</f>
        <v>0</v>
      </c>
      <c r="W49" s="125" t="str">
        <f>'Prognose jaar 2024'!D47</f>
        <v/>
      </c>
      <c r="X49" s="126">
        <f>'Prognose jaar 2024'!E47</f>
        <v>0</v>
      </c>
      <c r="Y49" s="127" t="str">
        <f>'Prognose jaar 2024'!F47</f>
        <v/>
      </c>
      <c r="Z49" s="124">
        <f>'Prognose jaar 2025'!C47</f>
        <v>0</v>
      </c>
      <c r="AA49" s="125" t="str">
        <f>'Prognose jaar 2025'!D47</f>
        <v/>
      </c>
      <c r="AB49" s="126">
        <f>'Prognose jaar 2025'!E47</f>
        <v>0</v>
      </c>
      <c r="AC49" s="127" t="str">
        <f>'Prognose jaar 2025'!F47</f>
        <v/>
      </c>
    </row>
    <row r="50" spans="1:29" ht="13.5" customHeight="1" x14ac:dyDescent="0.2">
      <c r="A50" s="119" t="str">
        <f>'Realisatie jaar 2019'!B48</f>
        <v>Inkoop …….</v>
      </c>
      <c r="B50" s="124">
        <f>'Realisatie jaar 2019'!C48</f>
        <v>0</v>
      </c>
      <c r="C50" s="125" t="str">
        <f>'Realisatie jaar 2019'!D48</f>
        <v/>
      </c>
      <c r="D50" s="126">
        <f>'Realisatie jaar 2019'!E48</f>
        <v>0</v>
      </c>
      <c r="E50" s="127" t="str">
        <f>'Realisatie jaar 2019'!F48</f>
        <v/>
      </c>
      <c r="F50" s="124">
        <f>'Realisatie jaar 2020'!C48</f>
        <v>0</v>
      </c>
      <c r="G50" s="125" t="str">
        <f>'Realisatie jaar 2020'!D48</f>
        <v/>
      </c>
      <c r="H50" s="126">
        <f>'Realisatie jaar 2020'!E48</f>
        <v>0</v>
      </c>
      <c r="I50" s="127" t="str">
        <f>'Realisatie jaar 2020'!F48</f>
        <v/>
      </c>
      <c r="J50" s="124">
        <f>'Realisatie jaar 2021'!C48</f>
        <v>0</v>
      </c>
      <c r="K50" s="125" t="str">
        <f>'Realisatie jaar 2021'!D48</f>
        <v/>
      </c>
      <c r="L50" s="126">
        <f>'Realisatie jaar 2021'!E48</f>
        <v>0</v>
      </c>
      <c r="M50" s="127" t="str">
        <f>'Realisatie jaar 2021'!F48</f>
        <v/>
      </c>
      <c r="N50" s="124">
        <f>'Prognose jaar 2022'!C48</f>
        <v>0</v>
      </c>
      <c r="O50" s="125" t="str">
        <f>'Prognose jaar 2022'!D48</f>
        <v/>
      </c>
      <c r="P50" s="126">
        <f>'Prognose jaar 2022'!E48</f>
        <v>0</v>
      </c>
      <c r="Q50" s="127" t="str">
        <f>'Prognose jaar 2022'!F48</f>
        <v/>
      </c>
      <c r="R50" s="124">
        <f>'Prognose jaar 2023'!C48</f>
        <v>0</v>
      </c>
      <c r="S50" s="125" t="str">
        <f>'Prognose jaar 2023'!D48</f>
        <v/>
      </c>
      <c r="T50" s="126">
        <f>'Prognose jaar 2023'!E48</f>
        <v>0</v>
      </c>
      <c r="U50" s="127" t="str">
        <f>'Prognose jaar 2023'!F48</f>
        <v/>
      </c>
      <c r="V50" s="124">
        <f>'Prognose jaar 2024'!C48</f>
        <v>0</v>
      </c>
      <c r="W50" s="125" t="str">
        <f>'Prognose jaar 2024'!D48</f>
        <v/>
      </c>
      <c r="X50" s="126">
        <f>'Prognose jaar 2024'!E48</f>
        <v>0</v>
      </c>
      <c r="Y50" s="127" t="str">
        <f>'Prognose jaar 2024'!F48</f>
        <v/>
      </c>
      <c r="Z50" s="124">
        <f>'Prognose jaar 2025'!C48</f>
        <v>0</v>
      </c>
      <c r="AA50" s="125" t="str">
        <f>'Prognose jaar 2025'!D48</f>
        <v/>
      </c>
      <c r="AB50" s="126">
        <f>'Prognose jaar 2025'!E48</f>
        <v>0</v>
      </c>
      <c r="AC50" s="127" t="str">
        <f>'Prognose jaar 2025'!F48</f>
        <v/>
      </c>
    </row>
    <row r="51" spans="1:29" ht="13.5" customHeight="1" x14ac:dyDescent="0.2">
      <c r="A51" s="128" t="s">
        <v>98</v>
      </c>
      <c r="B51" s="129">
        <f>'Realisatie jaar 2019'!C49</f>
        <v>0</v>
      </c>
      <c r="C51" s="130" t="str">
        <f>'Realisatie jaar 2019'!D49</f>
        <v/>
      </c>
      <c r="D51" s="131">
        <f>'Realisatie jaar 2019'!E49</f>
        <v>0</v>
      </c>
      <c r="E51" s="132" t="str">
        <f>'Realisatie jaar 2019'!F49</f>
        <v/>
      </c>
      <c r="F51" s="129">
        <f>'Realisatie jaar 2020'!C49</f>
        <v>0</v>
      </c>
      <c r="G51" s="130" t="str">
        <f>'Realisatie jaar 2020'!D49</f>
        <v/>
      </c>
      <c r="H51" s="131">
        <f>'Realisatie jaar 2020'!E49</f>
        <v>0</v>
      </c>
      <c r="I51" s="132" t="str">
        <f>'Realisatie jaar 2020'!F49</f>
        <v/>
      </c>
      <c r="J51" s="129">
        <f>'Realisatie jaar 2021'!C49</f>
        <v>0</v>
      </c>
      <c r="K51" s="130" t="str">
        <f>'Realisatie jaar 2021'!D49</f>
        <v/>
      </c>
      <c r="L51" s="131">
        <f>'Realisatie jaar 2021'!E49</f>
        <v>0</v>
      </c>
      <c r="M51" s="132" t="str">
        <f>'Realisatie jaar 2021'!F49</f>
        <v/>
      </c>
      <c r="N51" s="129">
        <f>'Prognose jaar 2022'!C49</f>
        <v>0</v>
      </c>
      <c r="O51" s="130" t="str">
        <f>'Prognose jaar 2022'!D49</f>
        <v/>
      </c>
      <c r="P51" s="131">
        <f>'Prognose jaar 2022'!E49</f>
        <v>0</v>
      </c>
      <c r="Q51" s="132" t="str">
        <f>'Prognose jaar 2022'!F49</f>
        <v/>
      </c>
      <c r="R51" s="129">
        <f>'Prognose jaar 2023'!C49</f>
        <v>0</v>
      </c>
      <c r="S51" s="130" t="str">
        <f>'Prognose jaar 2023'!D49</f>
        <v/>
      </c>
      <c r="T51" s="131">
        <f>'Prognose jaar 2023'!E49</f>
        <v>0</v>
      </c>
      <c r="U51" s="132" t="str">
        <f>'Prognose jaar 2023'!F49</f>
        <v/>
      </c>
      <c r="V51" s="129">
        <f>'Prognose jaar 2024'!C49</f>
        <v>0</v>
      </c>
      <c r="W51" s="130" t="str">
        <f>'Prognose jaar 2024'!D49</f>
        <v/>
      </c>
      <c r="X51" s="131">
        <f>'Prognose jaar 2024'!E49</f>
        <v>0</v>
      </c>
      <c r="Y51" s="132" t="str">
        <f>'Prognose jaar 2024'!F49</f>
        <v/>
      </c>
      <c r="Z51" s="129">
        <f>'Prognose jaar 2025'!C49</f>
        <v>0</v>
      </c>
      <c r="AA51" s="130" t="str">
        <f>'Prognose jaar 2025'!D49</f>
        <v/>
      </c>
      <c r="AB51" s="131">
        <f>'Prognose jaar 2025'!E49</f>
        <v>0</v>
      </c>
      <c r="AC51" s="132" t="str">
        <f>'Prognose jaar 2025'!F49</f>
        <v/>
      </c>
    </row>
    <row r="52" spans="1:29" ht="13.5" customHeight="1" x14ac:dyDescent="0.2">
      <c r="A52" s="128"/>
      <c r="B52" s="124"/>
      <c r="C52" s="136"/>
      <c r="D52" s="126"/>
      <c r="E52" s="138"/>
      <c r="F52" s="124"/>
      <c r="G52" s="136"/>
      <c r="H52" s="126"/>
      <c r="I52" s="137"/>
      <c r="J52" s="124"/>
      <c r="K52" s="136"/>
      <c r="L52" s="126"/>
      <c r="M52" s="137"/>
      <c r="N52" s="124"/>
      <c r="O52" s="136"/>
      <c r="P52" s="126"/>
      <c r="Q52" s="137"/>
      <c r="R52" s="124"/>
      <c r="S52" s="136"/>
      <c r="T52" s="126"/>
      <c r="U52" s="137"/>
      <c r="V52" s="124"/>
      <c r="W52" s="136"/>
      <c r="X52" s="126"/>
      <c r="Y52" s="137"/>
      <c r="Z52" s="124"/>
      <c r="AA52" s="136"/>
      <c r="AB52" s="126"/>
      <c r="AC52" s="137"/>
    </row>
    <row r="53" spans="1:29" ht="13.5" customHeight="1" x14ac:dyDescent="0.2">
      <c r="A53" s="119" t="s">
        <v>99</v>
      </c>
      <c r="B53" s="124">
        <f>'Realisatie jaar 2019'!C51</f>
        <v>0</v>
      </c>
      <c r="C53" s="125" t="str">
        <f>'Realisatie jaar 2019'!D51</f>
        <v/>
      </c>
      <c r="D53" s="126">
        <f>'Realisatie jaar 2019'!E51</f>
        <v>0</v>
      </c>
      <c r="E53" s="127" t="str">
        <f>'Realisatie jaar 2019'!F51</f>
        <v/>
      </c>
      <c r="F53" s="124">
        <f>'Realisatie jaar 2020'!C51</f>
        <v>0</v>
      </c>
      <c r="G53" s="125" t="str">
        <f>'Realisatie jaar 2020'!D51</f>
        <v/>
      </c>
      <c r="H53" s="126">
        <f>'Realisatie jaar 2020'!E51</f>
        <v>0</v>
      </c>
      <c r="I53" s="127" t="str">
        <f>'Realisatie jaar 2020'!F51</f>
        <v/>
      </c>
      <c r="J53" s="124">
        <f>'Realisatie jaar 2021'!C51</f>
        <v>0</v>
      </c>
      <c r="K53" s="125" t="str">
        <f>'Realisatie jaar 2021'!D51</f>
        <v/>
      </c>
      <c r="L53" s="126">
        <f>'Realisatie jaar 2021'!E51</f>
        <v>0</v>
      </c>
      <c r="M53" s="127" t="str">
        <f>'Realisatie jaar 2021'!F51</f>
        <v/>
      </c>
      <c r="N53" s="124">
        <f>'Prognose jaar 2022'!C51</f>
        <v>0</v>
      </c>
      <c r="O53" s="125" t="str">
        <f>'Prognose jaar 2022'!D51</f>
        <v/>
      </c>
      <c r="P53" s="126">
        <f>'Prognose jaar 2022'!E51</f>
        <v>0</v>
      </c>
      <c r="Q53" s="127" t="str">
        <f>'Prognose jaar 2022'!F51</f>
        <v/>
      </c>
      <c r="R53" s="124">
        <f>'Prognose jaar 2023'!C51</f>
        <v>0</v>
      </c>
      <c r="S53" s="125" t="str">
        <f>'Prognose jaar 2023'!D51</f>
        <v/>
      </c>
      <c r="T53" s="126">
        <f>'Prognose jaar 2023'!E51</f>
        <v>0</v>
      </c>
      <c r="U53" s="127" t="str">
        <f>'Prognose jaar 2023'!F51</f>
        <v/>
      </c>
      <c r="V53" s="124">
        <f>'Prognose jaar 2024'!C51</f>
        <v>0</v>
      </c>
      <c r="W53" s="125" t="str">
        <f>'Prognose jaar 2024'!D51</f>
        <v/>
      </c>
      <c r="X53" s="126">
        <f>'Prognose jaar 2024'!E51</f>
        <v>0</v>
      </c>
      <c r="Y53" s="127" t="str">
        <f>'Prognose jaar 2024'!F51</f>
        <v/>
      </c>
      <c r="Z53" s="124">
        <f>'Prognose jaar 2025'!C51</f>
        <v>0</v>
      </c>
      <c r="AA53" s="125" t="str">
        <f>'Prognose jaar 2025'!D51</f>
        <v/>
      </c>
      <c r="AB53" s="126">
        <f>'Prognose jaar 2025'!E51</f>
        <v>0</v>
      </c>
      <c r="AC53" s="127" t="str">
        <f>'Prognose jaar 2025'!F51</f>
        <v/>
      </c>
    </row>
    <row r="54" spans="1:29" ht="13.5" customHeight="1" x14ac:dyDescent="0.2">
      <c r="A54" s="119" t="s">
        <v>100</v>
      </c>
      <c r="B54" s="124">
        <f>'Realisatie jaar 2019'!C52</f>
        <v>0</v>
      </c>
      <c r="C54" s="125" t="str">
        <f>'Realisatie jaar 2019'!D52</f>
        <v/>
      </c>
      <c r="D54" s="126">
        <f>'Realisatie jaar 2019'!E52</f>
        <v>0</v>
      </c>
      <c r="E54" s="127" t="str">
        <f>'Realisatie jaar 2019'!F52</f>
        <v/>
      </c>
      <c r="F54" s="124">
        <f>'Realisatie jaar 2020'!C52</f>
        <v>0</v>
      </c>
      <c r="G54" s="125" t="str">
        <f>'Realisatie jaar 2020'!D52</f>
        <v/>
      </c>
      <c r="H54" s="126">
        <f>'Realisatie jaar 2020'!E52</f>
        <v>0</v>
      </c>
      <c r="I54" s="127" t="str">
        <f>'Realisatie jaar 2020'!F52</f>
        <v/>
      </c>
      <c r="J54" s="124">
        <f>'Realisatie jaar 2021'!C52</f>
        <v>0</v>
      </c>
      <c r="K54" s="125" t="str">
        <f>'Realisatie jaar 2021'!D52</f>
        <v/>
      </c>
      <c r="L54" s="126">
        <f>'Realisatie jaar 2021'!E52</f>
        <v>0</v>
      </c>
      <c r="M54" s="127" t="str">
        <f>'Realisatie jaar 2021'!F52</f>
        <v/>
      </c>
      <c r="N54" s="124">
        <f>'Prognose jaar 2022'!C52</f>
        <v>0</v>
      </c>
      <c r="O54" s="125" t="str">
        <f>'Prognose jaar 2022'!D52</f>
        <v/>
      </c>
      <c r="P54" s="126">
        <f>'Prognose jaar 2022'!E52</f>
        <v>0</v>
      </c>
      <c r="Q54" s="127" t="str">
        <f>'Prognose jaar 2022'!F52</f>
        <v/>
      </c>
      <c r="R54" s="124">
        <f>'Prognose jaar 2023'!C52</f>
        <v>0</v>
      </c>
      <c r="S54" s="125" t="str">
        <f>'Prognose jaar 2023'!D52</f>
        <v/>
      </c>
      <c r="T54" s="126">
        <f>'Prognose jaar 2023'!E52</f>
        <v>0</v>
      </c>
      <c r="U54" s="127" t="str">
        <f>'Prognose jaar 2023'!F52</f>
        <v/>
      </c>
      <c r="V54" s="124">
        <f>'Prognose jaar 2024'!C52</f>
        <v>0</v>
      </c>
      <c r="W54" s="125" t="str">
        <f>'Prognose jaar 2024'!D52</f>
        <v/>
      </c>
      <c r="X54" s="126">
        <f>'Prognose jaar 2024'!E52</f>
        <v>0</v>
      </c>
      <c r="Y54" s="127" t="str">
        <f>'Prognose jaar 2024'!F52</f>
        <v/>
      </c>
      <c r="Z54" s="124">
        <f>'Prognose jaar 2025'!C52</f>
        <v>0</v>
      </c>
      <c r="AA54" s="125" t="str">
        <f>'Prognose jaar 2025'!D52</f>
        <v/>
      </c>
      <c r="AB54" s="126">
        <f>'Prognose jaar 2025'!E52</f>
        <v>0</v>
      </c>
      <c r="AC54" s="127" t="str">
        <f>'Prognose jaar 2025'!F52</f>
        <v/>
      </c>
    </row>
    <row r="55" spans="1:29" ht="13.5" customHeight="1" x14ac:dyDescent="0.2">
      <c r="A55" s="119" t="s">
        <v>101</v>
      </c>
      <c r="B55" s="124">
        <f>'Realisatie jaar 2019'!C53</f>
        <v>0</v>
      </c>
      <c r="C55" s="125" t="str">
        <f>'Realisatie jaar 2019'!D53</f>
        <v/>
      </c>
      <c r="D55" s="126">
        <f>'Realisatie jaar 2019'!E53</f>
        <v>0</v>
      </c>
      <c r="E55" s="127" t="str">
        <f>'Realisatie jaar 2019'!F53</f>
        <v/>
      </c>
      <c r="F55" s="124">
        <f>'Realisatie jaar 2020'!C53</f>
        <v>0</v>
      </c>
      <c r="G55" s="125" t="str">
        <f>'Realisatie jaar 2020'!D53</f>
        <v/>
      </c>
      <c r="H55" s="126">
        <f>'Realisatie jaar 2020'!E53</f>
        <v>0</v>
      </c>
      <c r="I55" s="127" t="str">
        <f>'Realisatie jaar 2020'!F53</f>
        <v/>
      </c>
      <c r="J55" s="124">
        <f>'Realisatie jaar 2021'!C53</f>
        <v>0</v>
      </c>
      <c r="K55" s="125" t="str">
        <f>'Realisatie jaar 2021'!D53</f>
        <v/>
      </c>
      <c r="L55" s="126">
        <f>'Realisatie jaar 2021'!E53</f>
        <v>0</v>
      </c>
      <c r="M55" s="127" t="str">
        <f>'Realisatie jaar 2021'!F53</f>
        <v/>
      </c>
      <c r="N55" s="124">
        <f>'Prognose jaar 2022'!C53</f>
        <v>0</v>
      </c>
      <c r="O55" s="125" t="str">
        <f>'Prognose jaar 2022'!D53</f>
        <v/>
      </c>
      <c r="P55" s="126">
        <f>'Prognose jaar 2022'!E53</f>
        <v>0</v>
      </c>
      <c r="Q55" s="127" t="str">
        <f>'Prognose jaar 2022'!F53</f>
        <v/>
      </c>
      <c r="R55" s="124">
        <f>'Prognose jaar 2023'!C53</f>
        <v>0</v>
      </c>
      <c r="S55" s="125" t="str">
        <f>'Prognose jaar 2023'!D53</f>
        <v/>
      </c>
      <c r="T55" s="126">
        <f>'Prognose jaar 2023'!E53</f>
        <v>0</v>
      </c>
      <c r="U55" s="127" t="str">
        <f>'Prognose jaar 2023'!F53</f>
        <v/>
      </c>
      <c r="V55" s="124">
        <f>'Prognose jaar 2024'!C53</f>
        <v>0</v>
      </c>
      <c r="W55" s="125" t="str">
        <f>'Prognose jaar 2024'!D53</f>
        <v/>
      </c>
      <c r="X55" s="126">
        <f>'Prognose jaar 2024'!E53</f>
        <v>0</v>
      </c>
      <c r="Y55" s="127" t="str">
        <f>'Prognose jaar 2024'!F53</f>
        <v/>
      </c>
      <c r="Z55" s="124">
        <f>'Prognose jaar 2025'!C53</f>
        <v>0</v>
      </c>
      <c r="AA55" s="125" t="str">
        <f>'Prognose jaar 2025'!D53</f>
        <v/>
      </c>
      <c r="AB55" s="126">
        <f>'Prognose jaar 2025'!E53</f>
        <v>0</v>
      </c>
      <c r="AC55" s="127" t="str">
        <f>'Prognose jaar 2025'!F53</f>
        <v/>
      </c>
    </row>
    <row r="56" spans="1:29" ht="13.5" customHeight="1" x14ac:dyDescent="0.2">
      <c r="A56" s="119" t="s">
        <v>102</v>
      </c>
      <c r="B56" s="124">
        <f>'Realisatie jaar 2019'!C54</f>
        <v>0</v>
      </c>
      <c r="C56" s="125" t="str">
        <f>'Realisatie jaar 2019'!D54</f>
        <v/>
      </c>
      <c r="D56" s="126">
        <f>'Realisatie jaar 2019'!E54</f>
        <v>0</v>
      </c>
      <c r="E56" s="127" t="str">
        <f>'Realisatie jaar 2019'!F54</f>
        <v/>
      </c>
      <c r="F56" s="124">
        <f>'Realisatie jaar 2020'!C54</f>
        <v>0</v>
      </c>
      <c r="G56" s="125" t="str">
        <f>'Realisatie jaar 2020'!D54</f>
        <v/>
      </c>
      <c r="H56" s="126">
        <f>'Realisatie jaar 2020'!E54</f>
        <v>0</v>
      </c>
      <c r="I56" s="127" t="str">
        <f>'Realisatie jaar 2020'!F54</f>
        <v/>
      </c>
      <c r="J56" s="124">
        <f>'Realisatie jaar 2021'!C54</f>
        <v>0</v>
      </c>
      <c r="K56" s="125" t="str">
        <f>'Realisatie jaar 2021'!D54</f>
        <v/>
      </c>
      <c r="L56" s="126">
        <f>'Realisatie jaar 2021'!E54</f>
        <v>0</v>
      </c>
      <c r="M56" s="127" t="str">
        <f>'Realisatie jaar 2021'!F54</f>
        <v/>
      </c>
      <c r="N56" s="124">
        <f>'Prognose jaar 2022'!C54</f>
        <v>0</v>
      </c>
      <c r="O56" s="125" t="str">
        <f>'Prognose jaar 2022'!D54</f>
        <v/>
      </c>
      <c r="P56" s="126">
        <f>'Prognose jaar 2022'!E54</f>
        <v>0</v>
      </c>
      <c r="Q56" s="127" t="str">
        <f>'Prognose jaar 2022'!F54</f>
        <v/>
      </c>
      <c r="R56" s="124">
        <f>'Prognose jaar 2023'!C54</f>
        <v>0</v>
      </c>
      <c r="S56" s="125" t="str">
        <f>'Prognose jaar 2023'!D54</f>
        <v/>
      </c>
      <c r="T56" s="126">
        <f>'Prognose jaar 2023'!E54</f>
        <v>0</v>
      </c>
      <c r="U56" s="127" t="str">
        <f>'Prognose jaar 2023'!F54</f>
        <v/>
      </c>
      <c r="V56" s="124">
        <f>'Prognose jaar 2024'!C54</f>
        <v>0</v>
      </c>
      <c r="W56" s="125" t="str">
        <f>'Prognose jaar 2024'!D54</f>
        <v/>
      </c>
      <c r="X56" s="126">
        <f>'Prognose jaar 2024'!E54</f>
        <v>0</v>
      </c>
      <c r="Y56" s="127" t="str">
        <f>'Prognose jaar 2024'!F54</f>
        <v/>
      </c>
      <c r="Z56" s="124">
        <f>'Prognose jaar 2025'!C54</f>
        <v>0</v>
      </c>
      <c r="AA56" s="125" t="str">
        <f>'Prognose jaar 2025'!D54</f>
        <v/>
      </c>
      <c r="AB56" s="126">
        <f>'Prognose jaar 2025'!E54</f>
        <v>0</v>
      </c>
      <c r="AC56" s="127" t="str">
        <f>'Prognose jaar 2025'!F54</f>
        <v/>
      </c>
    </row>
    <row r="57" spans="1:29" ht="13.5" customHeight="1" x14ac:dyDescent="0.2">
      <c r="A57" s="119" t="s">
        <v>103</v>
      </c>
      <c r="B57" s="124">
        <f>'Realisatie jaar 2019'!C55</f>
        <v>0</v>
      </c>
      <c r="C57" s="125" t="str">
        <f>'Realisatie jaar 2019'!D55</f>
        <v/>
      </c>
      <c r="D57" s="126">
        <f>'Realisatie jaar 2019'!E55</f>
        <v>0</v>
      </c>
      <c r="E57" s="127" t="str">
        <f>'Realisatie jaar 2019'!F55</f>
        <v/>
      </c>
      <c r="F57" s="124">
        <f>'Realisatie jaar 2020'!C55</f>
        <v>0</v>
      </c>
      <c r="G57" s="125" t="str">
        <f>'Realisatie jaar 2020'!D55</f>
        <v/>
      </c>
      <c r="H57" s="126">
        <f>'Realisatie jaar 2020'!E55</f>
        <v>0</v>
      </c>
      <c r="I57" s="127" t="str">
        <f>'Realisatie jaar 2020'!F55</f>
        <v/>
      </c>
      <c r="J57" s="124">
        <f>'Realisatie jaar 2021'!C55</f>
        <v>0</v>
      </c>
      <c r="K57" s="125" t="str">
        <f>'Realisatie jaar 2021'!D55</f>
        <v/>
      </c>
      <c r="L57" s="126">
        <f>'Realisatie jaar 2021'!E55</f>
        <v>0</v>
      </c>
      <c r="M57" s="127" t="str">
        <f>'Realisatie jaar 2021'!F55</f>
        <v/>
      </c>
      <c r="N57" s="124">
        <f>'Prognose jaar 2022'!C55</f>
        <v>0</v>
      </c>
      <c r="O57" s="125" t="str">
        <f>'Prognose jaar 2022'!D55</f>
        <v/>
      </c>
      <c r="P57" s="126">
        <f>'Prognose jaar 2022'!E55</f>
        <v>0</v>
      </c>
      <c r="Q57" s="127" t="str">
        <f>'Prognose jaar 2022'!F55</f>
        <v/>
      </c>
      <c r="R57" s="124">
        <f>'Prognose jaar 2023'!C55</f>
        <v>0</v>
      </c>
      <c r="S57" s="125" t="str">
        <f>'Prognose jaar 2023'!D55</f>
        <v/>
      </c>
      <c r="T57" s="126">
        <f>'Prognose jaar 2023'!E55</f>
        <v>0</v>
      </c>
      <c r="U57" s="127" t="str">
        <f>'Prognose jaar 2023'!F55</f>
        <v/>
      </c>
      <c r="V57" s="124">
        <f>'Prognose jaar 2024'!C55</f>
        <v>0</v>
      </c>
      <c r="W57" s="125" t="str">
        <f>'Prognose jaar 2024'!D55</f>
        <v/>
      </c>
      <c r="X57" s="126">
        <f>'Prognose jaar 2024'!E55</f>
        <v>0</v>
      </c>
      <c r="Y57" s="127" t="str">
        <f>'Prognose jaar 2024'!F55</f>
        <v/>
      </c>
      <c r="Z57" s="124">
        <f>'Prognose jaar 2025'!C55</f>
        <v>0</v>
      </c>
      <c r="AA57" s="125" t="str">
        <f>'Prognose jaar 2025'!D55</f>
        <v/>
      </c>
      <c r="AB57" s="126">
        <f>'Prognose jaar 2025'!E55</f>
        <v>0</v>
      </c>
      <c r="AC57" s="127" t="str">
        <f>'Prognose jaar 2025'!F55</f>
        <v/>
      </c>
    </row>
    <row r="58" spans="1:29" ht="13.5" customHeight="1" x14ac:dyDescent="0.2">
      <c r="A58" s="128" t="s">
        <v>104</v>
      </c>
      <c r="B58" s="129">
        <f>'Realisatie jaar 2019'!C56</f>
        <v>0</v>
      </c>
      <c r="C58" s="130" t="str">
        <f>'Realisatie jaar 2019'!D56</f>
        <v/>
      </c>
      <c r="D58" s="131">
        <f>'Realisatie jaar 2019'!E56</f>
        <v>0</v>
      </c>
      <c r="E58" s="132" t="str">
        <f>'Realisatie jaar 2019'!F56</f>
        <v/>
      </c>
      <c r="F58" s="129">
        <f>'Realisatie jaar 2020'!C56</f>
        <v>0</v>
      </c>
      <c r="G58" s="130" t="str">
        <f>'Realisatie jaar 2020'!D56</f>
        <v/>
      </c>
      <c r="H58" s="131">
        <f>'Realisatie jaar 2020'!E56</f>
        <v>0</v>
      </c>
      <c r="I58" s="132" t="str">
        <f>'Realisatie jaar 2020'!F56</f>
        <v/>
      </c>
      <c r="J58" s="129">
        <f>'Realisatie jaar 2021'!C56</f>
        <v>0</v>
      </c>
      <c r="K58" s="130" t="str">
        <f>'Realisatie jaar 2021'!D56</f>
        <v/>
      </c>
      <c r="L58" s="131">
        <f>'Realisatie jaar 2021'!E56</f>
        <v>0</v>
      </c>
      <c r="M58" s="132" t="str">
        <f>'Realisatie jaar 2021'!F56</f>
        <v/>
      </c>
      <c r="N58" s="129">
        <f>'Prognose jaar 2022'!C56</f>
        <v>0</v>
      </c>
      <c r="O58" s="130" t="str">
        <f>'Prognose jaar 2022'!D56</f>
        <v/>
      </c>
      <c r="P58" s="131">
        <f>'Prognose jaar 2022'!E56</f>
        <v>0</v>
      </c>
      <c r="Q58" s="132" t="str">
        <f>'Prognose jaar 2022'!F56</f>
        <v/>
      </c>
      <c r="R58" s="129">
        <f>'Prognose jaar 2023'!C56</f>
        <v>0</v>
      </c>
      <c r="S58" s="130" t="str">
        <f>'Prognose jaar 2023'!D56</f>
        <v/>
      </c>
      <c r="T58" s="131">
        <f>'Prognose jaar 2023'!E56</f>
        <v>0</v>
      </c>
      <c r="U58" s="132" t="str">
        <f>'Prognose jaar 2023'!F56</f>
        <v/>
      </c>
      <c r="V58" s="129">
        <f>'Prognose jaar 2024'!C56</f>
        <v>0</v>
      </c>
      <c r="W58" s="130" t="str">
        <f>'Prognose jaar 2024'!D56</f>
        <v/>
      </c>
      <c r="X58" s="131">
        <f>'Prognose jaar 2024'!E56</f>
        <v>0</v>
      </c>
      <c r="Y58" s="132" t="str">
        <f>'Prognose jaar 2024'!F56</f>
        <v/>
      </c>
      <c r="Z58" s="129">
        <f>'Prognose jaar 2025'!C56</f>
        <v>0</v>
      </c>
      <c r="AA58" s="130" t="str">
        <f>'Prognose jaar 2025'!D56</f>
        <v/>
      </c>
      <c r="AB58" s="131">
        <f>'Prognose jaar 2025'!E56</f>
        <v>0</v>
      </c>
      <c r="AC58" s="132" t="str">
        <f>'Prognose jaar 2025'!F56</f>
        <v/>
      </c>
    </row>
    <row r="59" spans="1:29" ht="13.5" customHeight="1" x14ac:dyDescent="0.2">
      <c r="A59" s="139"/>
      <c r="B59" s="124"/>
      <c r="C59" s="136"/>
      <c r="D59" s="126"/>
      <c r="E59" s="138"/>
      <c r="F59" s="124"/>
      <c r="G59" s="136"/>
      <c r="H59" s="126"/>
      <c r="I59" s="137"/>
      <c r="J59" s="124"/>
      <c r="K59" s="136"/>
      <c r="L59" s="126"/>
      <c r="M59" s="137"/>
      <c r="N59" s="124"/>
      <c r="O59" s="136"/>
      <c r="P59" s="126"/>
      <c r="Q59" s="137"/>
      <c r="R59" s="124"/>
      <c r="S59" s="136"/>
      <c r="T59" s="126"/>
      <c r="U59" s="137"/>
      <c r="V59" s="124"/>
      <c r="W59" s="136"/>
      <c r="X59" s="126"/>
      <c r="Y59" s="137"/>
      <c r="Z59" s="124"/>
      <c r="AA59" s="136"/>
      <c r="AB59" s="126"/>
      <c r="AC59" s="137"/>
    </row>
    <row r="60" spans="1:29" ht="13.5" customHeight="1" x14ac:dyDescent="0.2">
      <c r="A60" s="128"/>
      <c r="B60" s="129"/>
      <c r="C60" s="135"/>
      <c r="D60" s="126"/>
      <c r="E60" s="140"/>
      <c r="F60" s="129"/>
      <c r="G60" s="135"/>
      <c r="H60" s="131"/>
      <c r="I60" s="134"/>
      <c r="J60" s="129"/>
      <c r="K60" s="135"/>
      <c r="L60" s="131"/>
      <c r="M60" s="134"/>
      <c r="N60" s="124"/>
      <c r="O60" s="136"/>
      <c r="P60" s="126"/>
      <c r="Q60" s="137"/>
      <c r="R60" s="124"/>
      <c r="S60" s="136"/>
      <c r="T60" s="126"/>
      <c r="U60" s="137"/>
      <c r="V60" s="124"/>
      <c r="W60" s="136"/>
      <c r="X60" s="126"/>
      <c r="Y60" s="137"/>
      <c r="Z60" s="124"/>
      <c r="AA60" s="136"/>
      <c r="AB60" s="126"/>
      <c r="AC60" s="137"/>
    </row>
    <row r="61" spans="1:29" ht="13.5" customHeight="1" x14ac:dyDescent="0.2">
      <c r="A61" s="119" t="s">
        <v>105</v>
      </c>
      <c r="B61" s="124">
        <f>'Realisatie jaar 2019'!C59</f>
        <v>0</v>
      </c>
      <c r="C61" s="125" t="str">
        <f>'Realisatie jaar 2019'!D59</f>
        <v/>
      </c>
      <c r="D61" s="126">
        <f>'Realisatie jaar 2019'!E59</f>
        <v>0</v>
      </c>
      <c r="E61" s="127" t="str">
        <f>'Realisatie jaar 2019'!F59</f>
        <v/>
      </c>
      <c r="F61" s="124">
        <f>'Realisatie jaar 2020'!C59</f>
        <v>0</v>
      </c>
      <c r="G61" s="125" t="str">
        <f>'Realisatie jaar 2020'!D59</f>
        <v/>
      </c>
      <c r="H61" s="126">
        <f>'Realisatie jaar 2020'!E59</f>
        <v>0</v>
      </c>
      <c r="I61" s="127" t="str">
        <f>'Realisatie jaar 2020'!F59</f>
        <v/>
      </c>
      <c r="J61" s="124">
        <f>'Realisatie jaar 2021'!C59</f>
        <v>0</v>
      </c>
      <c r="K61" s="125" t="str">
        <f>'Realisatie jaar 2021'!D59</f>
        <v/>
      </c>
      <c r="L61" s="126">
        <f>'Realisatie jaar 2021'!E59</f>
        <v>0</v>
      </c>
      <c r="M61" s="127" t="str">
        <f>'Realisatie jaar 2021'!F59</f>
        <v/>
      </c>
      <c r="N61" s="124">
        <f>'Prognose jaar 2022'!C59</f>
        <v>0</v>
      </c>
      <c r="O61" s="125" t="str">
        <f>'Prognose jaar 2022'!D59</f>
        <v/>
      </c>
      <c r="P61" s="126">
        <f>'Prognose jaar 2022'!E59</f>
        <v>0</v>
      </c>
      <c r="Q61" s="127" t="str">
        <f>'Prognose jaar 2022'!F59</f>
        <v/>
      </c>
      <c r="R61" s="124">
        <f>'Prognose jaar 2023'!C59</f>
        <v>0</v>
      </c>
      <c r="S61" s="125" t="str">
        <f>'Prognose jaar 2023'!D59</f>
        <v/>
      </c>
      <c r="T61" s="126">
        <f>'Prognose jaar 2023'!E59</f>
        <v>0</v>
      </c>
      <c r="U61" s="127" t="str">
        <f>'Prognose jaar 2023'!F59</f>
        <v/>
      </c>
      <c r="V61" s="124">
        <f>'Prognose jaar 2024'!C59</f>
        <v>0</v>
      </c>
      <c r="W61" s="125" t="str">
        <f>'Prognose jaar 2024'!D59</f>
        <v/>
      </c>
      <c r="X61" s="126">
        <f>'Prognose jaar 2024'!E59</f>
        <v>0</v>
      </c>
      <c r="Y61" s="127" t="str">
        <f>'Prognose jaar 2024'!F59</f>
        <v/>
      </c>
      <c r="Z61" s="124">
        <f>'Prognose jaar 2025'!C59</f>
        <v>0</v>
      </c>
      <c r="AA61" s="125" t="str">
        <f>'Prognose jaar 2025'!D59</f>
        <v/>
      </c>
      <c r="AB61" s="126">
        <f>'Prognose jaar 2025'!E59</f>
        <v>0</v>
      </c>
      <c r="AC61" s="127" t="str">
        <f>'Prognose jaar 2025'!F59</f>
        <v/>
      </c>
    </row>
    <row r="62" spans="1:29" ht="13.5" customHeight="1" x14ac:dyDescent="0.2">
      <c r="A62" s="119" t="s">
        <v>106</v>
      </c>
      <c r="B62" s="124">
        <f>'Realisatie jaar 2019'!C60</f>
        <v>0</v>
      </c>
      <c r="C62" s="125" t="str">
        <f>'Realisatie jaar 2019'!D60</f>
        <v/>
      </c>
      <c r="D62" s="126">
        <f>'Realisatie jaar 2019'!E60</f>
        <v>0</v>
      </c>
      <c r="E62" s="127" t="str">
        <f>'Realisatie jaar 2019'!F60</f>
        <v/>
      </c>
      <c r="F62" s="124">
        <f>'Realisatie jaar 2020'!C60</f>
        <v>0</v>
      </c>
      <c r="G62" s="125" t="str">
        <f>'Realisatie jaar 2020'!D60</f>
        <v/>
      </c>
      <c r="H62" s="126">
        <f>'Realisatie jaar 2020'!E60</f>
        <v>0</v>
      </c>
      <c r="I62" s="127" t="str">
        <f>'Realisatie jaar 2020'!F60</f>
        <v/>
      </c>
      <c r="J62" s="124">
        <f>'Realisatie jaar 2021'!C60</f>
        <v>0</v>
      </c>
      <c r="K62" s="125" t="str">
        <f>'Realisatie jaar 2021'!D60</f>
        <v/>
      </c>
      <c r="L62" s="126">
        <f>'Realisatie jaar 2021'!E60</f>
        <v>0</v>
      </c>
      <c r="M62" s="127" t="str">
        <f>'Realisatie jaar 2021'!F60</f>
        <v/>
      </c>
      <c r="N62" s="124">
        <f>'Prognose jaar 2022'!C60</f>
        <v>0</v>
      </c>
      <c r="O62" s="125" t="str">
        <f>'Prognose jaar 2022'!D60</f>
        <v/>
      </c>
      <c r="P62" s="126">
        <f>'Prognose jaar 2022'!E60</f>
        <v>0</v>
      </c>
      <c r="Q62" s="127" t="str">
        <f>'Prognose jaar 2022'!F60</f>
        <v/>
      </c>
      <c r="R62" s="124">
        <f>'Prognose jaar 2023'!C60</f>
        <v>0</v>
      </c>
      <c r="S62" s="125" t="str">
        <f>'Prognose jaar 2023'!D60</f>
        <v/>
      </c>
      <c r="T62" s="126">
        <f>'Prognose jaar 2023'!E60</f>
        <v>0</v>
      </c>
      <c r="U62" s="127" t="str">
        <f>'Prognose jaar 2023'!F60</f>
        <v/>
      </c>
      <c r="V62" s="124">
        <f>'Prognose jaar 2024'!C60</f>
        <v>0</v>
      </c>
      <c r="W62" s="125" t="str">
        <f>'Prognose jaar 2024'!D60</f>
        <v/>
      </c>
      <c r="X62" s="126">
        <f>'Prognose jaar 2024'!E60</f>
        <v>0</v>
      </c>
      <c r="Y62" s="127" t="str">
        <f>'Prognose jaar 2024'!F60</f>
        <v/>
      </c>
      <c r="Z62" s="124">
        <f>'Prognose jaar 2025'!C60</f>
        <v>0</v>
      </c>
      <c r="AA62" s="125" t="str">
        <f>'Prognose jaar 2025'!D60</f>
        <v/>
      </c>
      <c r="AB62" s="126">
        <f>'Prognose jaar 2025'!E60</f>
        <v>0</v>
      </c>
      <c r="AC62" s="127" t="str">
        <f>'Prognose jaar 2025'!F60</f>
        <v/>
      </c>
    </row>
    <row r="63" spans="1:29" ht="13.5" customHeight="1" x14ac:dyDescent="0.2">
      <c r="A63" s="119" t="s">
        <v>107</v>
      </c>
      <c r="B63" s="124">
        <f>'Realisatie jaar 2019'!C61</f>
        <v>0</v>
      </c>
      <c r="C63" s="125" t="str">
        <f>'Realisatie jaar 2019'!D61</f>
        <v/>
      </c>
      <c r="D63" s="126">
        <f>'Realisatie jaar 2019'!E61</f>
        <v>0</v>
      </c>
      <c r="E63" s="127" t="str">
        <f>'Realisatie jaar 2019'!F61</f>
        <v/>
      </c>
      <c r="F63" s="124">
        <f>'Realisatie jaar 2020'!C61</f>
        <v>0</v>
      </c>
      <c r="G63" s="125" t="str">
        <f>'Realisatie jaar 2020'!D61</f>
        <v/>
      </c>
      <c r="H63" s="126">
        <f>'Realisatie jaar 2020'!E61</f>
        <v>0</v>
      </c>
      <c r="I63" s="127" t="str">
        <f>'Realisatie jaar 2020'!F61</f>
        <v/>
      </c>
      <c r="J63" s="124">
        <f>'Realisatie jaar 2021'!C61</f>
        <v>0</v>
      </c>
      <c r="K63" s="125" t="str">
        <f>'Realisatie jaar 2021'!D61</f>
        <v/>
      </c>
      <c r="L63" s="126">
        <f>'Realisatie jaar 2021'!E61</f>
        <v>0</v>
      </c>
      <c r="M63" s="127" t="str">
        <f>'Realisatie jaar 2021'!F61</f>
        <v/>
      </c>
      <c r="N63" s="124">
        <f>'Prognose jaar 2022'!C61</f>
        <v>0</v>
      </c>
      <c r="O63" s="125" t="str">
        <f>'Prognose jaar 2022'!D61</f>
        <v/>
      </c>
      <c r="P63" s="126">
        <f>'Prognose jaar 2022'!E61</f>
        <v>0</v>
      </c>
      <c r="Q63" s="127" t="str">
        <f>'Prognose jaar 2022'!F61</f>
        <v/>
      </c>
      <c r="R63" s="124">
        <f>'Prognose jaar 2023'!C61</f>
        <v>0</v>
      </c>
      <c r="S63" s="125" t="str">
        <f>'Prognose jaar 2023'!D61</f>
        <v/>
      </c>
      <c r="T63" s="126">
        <f>'Prognose jaar 2023'!E61</f>
        <v>0</v>
      </c>
      <c r="U63" s="127" t="str">
        <f>'Prognose jaar 2023'!F61</f>
        <v/>
      </c>
      <c r="V63" s="124">
        <f>'Prognose jaar 2024'!C61</f>
        <v>0</v>
      </c>
      <c r="W63" s="125" t="str">
        <f>'Prognose jaar 2024'!D61</f>
        <v/>
      </c>
      <c r="X63" s="126">
        <f>'Prognose jaar 2024'!E61</f>
        <v>0</v>
      </c>
      <c r="Y63" s="127" t="str">
        <f>'Prognose jaar 2024'!F61</f>
        <v/>
      </c>
      <c r="Z63" s="124">
        <f>'Prognose jaar 2025'!C61</f>
        <v>0</v>
      </c>
      <c r="AA63" s="125" t="str">
        <f>'Prognose jaar 2025'!D61</f>
        <v/>
      </c>
      <c r="AB63" s="126">
        <f>'Prognose jaar 2025'!E61</f>
        <v>0</v>
      </c>
      <c r="AC63" s="127" t="str">
        <f>'Prognose jaar 2025'!F61</f>
        <v/>
      </c>
    </row>
    <row r="64" spans="1:29" ht="13.5" customHeight="1" x14ac:dyDescent="0.2">
      <c r="A64" s="119" t="s">
        <v>108</v>
      </c>
      <c r="B64" s="124">
        <f>'Realisatie jaar 2019'!C62</f>
        <v>0</v>
      </c>
      <c r="C64" s="125" t="str">
        <f>'Realisatie jaar 2019'!D62</f>
        <v/>
      </c>
      <c r="D64" s="126">
        <f>'Realisatie jaar 2019'!E62</f>
        <v>0</v>
      </c>
      <c r="E64" s="127" t="str">
        <f>'Realisatie jaar 2019'!F62</f>
        <v/>
      </c>
      <c r="F64" s="124">
        <f>'Realisatie jaar 2020'!C62</f>
        <v>0</v>
      </c>
      <c r="G64" s="125" t="str">
        <f>'Realisatie jaar 2020'!D62</f>
        <v/>
      </c>
      <c r="H64" s="126">
        <f>'Realisatie jaar 2020'!E62</f>
        <v>0</v>
      </c>
      <c r="I64" s="127" t="str">
        <f>'Realisatie jaar 2020'!F62</f>
        <v/>
      </c>
      <c r="J64" s="124">
        <f>'Realisatie jaar 2021'!C62</f>
        <v>0</v>
      </c>
      <c r="K64" s="125" t="str">
        <f>'Realisatie jaar 2021'!D62</f>
        <v/>
      </c>
      <c r="L64" s="126">
        <f>'Realisatie jaar 2021'!E62</f>
        <v>0</v>
      </c>
      <c r="M64" s="127" t="str">
        <f>'Realisatie jaar 2021'!F62</f>
        <v/>
      </c>
      <c r="N64" s="124">
        <f>'Prognose jaar 2022'!C62</f>
        <v>0</v>
      </c>
      <c r="O64" s="125" t="str">
        <f>'Prognose jaar 2022'!D62</f>
        <v/>
      </c>
      <c r="P64" s="126">
        <f>'Prognose jaar 2022'!E62</f>
        <v>0</v>
      </c>
      <c r="Q64" s="127" t="str">
        <f>'Prognose jaar 2022'!F62</f>
        <v/>
      </c>
      <c r="R64" s="124">
        <f>'Prognose jaar 2023'!C62</f>
        <v>0</v>
      </c>
      <c r="S64" s="125" t="str">
        <f>'Prognose jaar 2023'!D62</f>
        <v/>
      </c>
      <c r="T64" s="126">
        <f>'Prognose jaar 2023'!E62</f>
        <v>0</v>
      </c>
      <c r="U64" s="127" t="str">
        <f>'Prognose jaar 2023'!F62</f>
        <v/>
      </c>
      <c r="V64" s="124">
        <f>'Prognose jaar 2024'!C62</f>
        <v>0</v>
      </c>
      <c r="W64" s="125" t="str">
        <f>'Prognose jaar 2024'!D62</f>
        <v/>
      </c>
      <c r="X64" s="126">
        <f>'Prognose jaar 2024'!E62</f>
        <v>0</v>
      </c>
      <c r="Y64" s="127" t="str">
        <f>'Prognose jaar 2024'!F62</f>
        <v/>
      </c>
      <c r="Z64" s="124">
        <f>'Prognose jaar 2025'!C62</f>
        <v>0</v>
      </c>
      <c r="AA64" s="125" t="str">
        <f>'Prognose jaar 2025'!D62</f>
        <v/>
      </c>
      <c r="AB64" s="126">
        <f>'Prognose jaar 2025'!E62</f>
        <v>0</v>
      </c>
      <c r="AC64" s="127" t="str">
        <f>'Prognose jaar 2025'!F62</f>
        <v/>
      </c>
    </row>
    <row r="65" spans="1:29" ht="13.5" customHeight="1" x14ac:dyDescent="0.2">
      <c r="A65" s="119" t="s">
        <v>109</v>
      </c>
      <c r="B65" s="124">
        <f>'Realisatie jaar 2019'!C63</f>
        <v>0</v>
      </c>
      <c r="C65" s="125" t="str">
        <f>'Realisatie jaar 2019'!D63</f>
        <v/>
      </c>
      <c r="D65" s="126">
        <f>'Realisatie jaar 2019'!E63</f>
        <v>0</v>
      </c>
      <c r="E65" s="127" t="str">
        <f>'Realisatie jaar 2019'!F63</f>
        <v/>
      </c>
      <c r="F65" s="124">
        <f>'Realisatie jaar 2020'!C63</f>
        <v>0</v>
      </c>
      <c r="G65" s="125" t="str">
        <f>'Realisatie jaar 2020'!D63</f>
        <v/>
      </c>
      <c r="H65" s="126">
        <f>'Realisatie jaar 2020'!E63</f>
        <v>0</v>
      </c>
      <c r="I65" s="127" t="str">
        <f>'Realisatie jaar 2020'!F63</f>
        <v/>
      </c>
      <c r="J65" s="124">
        <f>'Realisatie jaar 2021'!C63</f>
        <v>0</v>
      </c>
      <c r="K65" s="125" t="str">
        <f>'Realisatie jaar 2021'!D63</f>
        <v/>
      </c>
      <c r="L65" s="126">
        <f>'Realisatie jaar 2021'!E63</f>
        <v>0</v>
      </c>
      <c r="M65" s="127" t="str">
        <f>'Realisatie jaar 2021'!F63</f>
        <v/>
      </c>
      <c r="N65" s="124">
        <f>'Prognose jaar 2022'!C63</f>
        <v>0</v>
      </c>
      <c r="O65" s="125" t="str">
        <f>'Prognose jaar 2022'!D63</f>
        <v/>
      </c>
      <c r="P65" s="126">
        <f>'Prognose jaar 2022'!E63</f>
        <v>0</v>
      </c>
      <c r="Q65" s="127" t="str">
        <f>'Prognose jaar 2022'!F63</f>
        <v/>
      </c>
      <c r="R65" s="124">
        <f>'Prognose jaar 2023'!C63</f>
        <v>0</v>
      </c>
      <c r="S65" s="125" t="str">
        <f>'Prognose jaar 2023'!D63</f>
        <v/>
      </c>
      <c r="T65" s="126">
        <f>'Prognose jaar 2023'!E63</f>
        <v>0</v>
      </c>
      <c r="U65" s="127" t="str">
        <f>'Prognose jaar 2023'!F63</f>
        <v/>
      </c>
      <c r="V65" s="124">
        <f>'Prognose jaar 2024'!C63</f>
        <v>0</v>
      </c>
      <c r="W65" s="125" t="str">
        <f>'Prognose jaar 2024'!D63</f>
        <v/>
      </c>
      <c r="X65" s="126">
        <f>'Prognose jaar 2024'!E63</f>
        <v>0</v>
      </c>
      <c r="Y65" s="127" t="str">
        <f>'Prognose jaar 2024'!F63</f>
        <v/>
      </c>
      <c r="Z65" s="124">
        <f>'Prognose jaar 2025'!C63</f>
        <v>0</v>
      </c>
      <c r="AA65" s="125" t="str">
        <f>'Prognose jaar 2025'!D63</f>
        <v/>
      </c>
      <c r="AB65" s="126">
        <f>'Prognose jaar 2025'!E63</f>
        <v>0</v>
      </c>
      <c r="AC65" s="127" t="str">
        <f>'Prognose jaar 2025'!F63</f>
        <v/>
      </c>
    </row>
    <row r="66" spans="1:29" ht="13.5" customHeight="1" x14ac:dyDescent="0.2">
      <c r="A66" s="119" t="s">
        <v>110</v>
      </c>
      <c r="B66" s="124">
        <f>'Realisatie jaar 2019'!C64</f>
        <v>0</v>
      </c>
      <c r="C66" s="125" t="str">
        <f>'Realisatie jaar 2019'!D64</f>
        <v/>
      </c>
      <c r="D66" s="126">
        <f>'Realisatie jaar 2019'!E64</f>
        <v>0</v>
      </c>
      <c r="E66" s="127" t="str">
        <f>'Realisatie jaar 2019'!F64</f>
        <v/>
      </c>
      <c r="F66" s="124">
        <f>'Realisatie jaar 2020'!C64</f>
        <v>0</v>
      </c>
      <c r="G66" s="125" t="str">
        <f>'Realisatie jaar 2020'!D64</f>
        <v/>
      </c>
      <c r="H66" s="126">
        <f>'Realisatie jaar 2020'!E64</f>
        <v>0</v>
      </c>
      <c r="I66" s="127" t="str">
        <f>'Realisatie jaar 2020'!F64</f>
        <v/>
      </c>
      <c r="J66" s="124">
        <f>'Realisatie jaar 2021'!C64</f>
        <v>0</v>
      </c>
      <c r="K66" s="125" t="str">
        <f>'Realisatie jaar 2021'!D64</f>
        <v/>
      </c>
      <c r="L66" s="126">
        <f>'Realisatie jaar 2021'!E64</f>
        <v>0</v>
      </c>
      <c r="M66" s="127" t="str">
        <f>'Realisatie jaar 2021'!F64</f>
        <v/>
      </c>
      <c r="N66" s="124">
        <f>'Prognose jaar 2022'!C64</f>
        <v>0</v>
      </c>
      <c r="O66" s="125" t="str">
        <f>'Prognose jaar 2022'!D64</f>
        <v/>
      </c>
      <c r="P66" s="126">
        <f>'Prognose jaar 2022'!E64</f>
        <v>0</v>
      </c>
      <c r="Q66" s="127" t="str">
        <f>'Prognose jaar 2022'!F64</f>
        <v/>
      </c>
      <c r="R66" s="124">
        <f>'Prognose jaar 2023'!C64</f>
        <v>0</v>
      </c>
      <c r="S66" s="125" t="str">
        <f>'Prognose jaar 2023'!D64</f>
        <v/>
      </c>
      <c r="T66" s="126">
        <f>'Prognose jaar 2023'!E64</f>
        <v>0</v>
      </c>
      <c r="U66" s="127" t="str">
        <f>'Prognose jaar 2023'!F64</f>
        <v/>
      </c>
      <c r="V66" s="124">
        <f>'Prognose jaar 2024'!C64</f>
        <v>0</v>
      </c>
      <c r="W66" s="125" t="str">
        <f>'Prognose jaar 2024'!D64</f>
        <v/>
      </c>
      <c r="X66" s="126">
        <f>'Prognose jaar 2024'!E64</f>
        <v>0</v>
      </c>
      <c r="Y66" s="127" t="str">
        <f>'Prognose jaar 2024'!F64</f>
        <v/>
      </c>
      <c r="Z66" s="124">
        <f>'Prognose jaar 2025'!C64</f>
        <v>0</v>
      </c>
      <c r="AA66" s="125" t="str">
        <f>'Prognose jaar 2025'!D64</f>
        <v/>
      </c>
      <c r="AB66" s="126">
        <f>'Prognose jaar 2025'!E64</f>
        <v>0</v>
      </c>
      <c r="AC66" s="127" t="str">
        <f>'Prognose jaar 2025'!F64</f>
        <v/>
      </c>
    </row>
    <row r="67" spans="1:29" ht="13.5" customHeight="1" x14ac:dyDescent="0.2">
      <c r="A67" s="119" t="s">
        <v>111</v>
      </c>
      <c r="B67" s="124">
        <f>'Realisatie jaar 2019'!C65</f>
        <v>0</v>
      </c>
      <c r="C67" s="125" t="str">
        <f>'Realisatie jaar 2019'!D65</f>
        <v/>
      </c>
      <c r="D67" s="126">
        <f>'Realisatie jaar 2019'!E65</f>
        <v>0</v>
      </c>
      <c r="E67" s="127" t="str">
        <f>'Realisatie jaar 2019'!F65</f>
        <v/>
      </c>
      <c r="F67" s="124">
        <f>'Realisatie jaar 2020'!C65</f>
        <v>0</v>
      </c>
      <c r="G67" s="125" t="str">
        <f>'Realisatie jaar 2020'!D65</f>
        <v/>
      </c>
      <c r="H67" s="126">
        <f>'Realisatie jaar 2020'!E65</f>
        <v>0</v>
      </c>
      <c r="I67" s="127" t="str">
        <f>'Realisatie jaar 2020'!F65</f>
        <v/>
      </c>
      <c r="J67" s="124">
        <f>'Realisatie jaar 2021'!C65</f>
        <v>0</v>
      </c>
      <c r="K67" s="125" t="str">
        <f>'Realisatie jaar 2021'!D65</f>
        <v/>
      </c>
      <c r="L67" s="126">
        <f>'Realisatie jaar 2021'!E65</f>
        <v>0</v>
      </c>
      <c r="M67" s="127" t="str">
        <f>'Realisatie jaar 2021'!F65</f>
        <v/>
      </c>
      <c r="N67" s="124">
        <f>'Prognose jaar 2022'!C65</f>
        <v>0</v>
      </c>
      <c r="O67" s="125" t="str">
        <f>'Prognose jaar 2022'!D65</f>
        <v/>
      </c>
      <c r="P67" s="126">
        <f>'Prognose jaar 2022'!E65</f>
        <v>0</v>
      </c>
      <c r="Q67" s="127" t="str">
        <f>'Prognose jaar 2022'!F65</f>
        <v/>
      </c>
      <c r="R67" s="124">
        <f>'Prognose jaar 2023'!C65</f>
        <v>0</v>
      </c>
      <c r="S67" s="125" t="str">
        <f>'Prognose jaar 2023'!D65</f>
        <v/>
      </c>
      <c r="T67" s="126">
        <f>'Prognose jaar 2023'!E65</f>
        <v>0</v>
      </c>
      <c r="U67" s="127" t="str">
        <f>'Prognose jaar 2023'!F65</f>
        <v/>
      </c>
      <c r="V67" s="124">
        <f>'Prognose jaar 2024'!C65</f>
        <v>0</v>
      </c>
      <c r="W67" s="125" t="str">
        <f>'Prognose jaar 2024'!D65</f>
        <v/>
      </c>
      <c r="X67" s="126">
        <f>'Prognose jaar 2024'!E65</f>
        <v>0</v>
      </c>
      <c r="Y67" s="127" t="str">
        <f>'Prognose jaar 2024'!F65</f>
        <v/>
      </c>
      <c r="Z67" s="124">
        <f>'Prognose jaar 2025'!C65</f>
        <v>0</v>
      </c>
      <c r="AA67" s="125" t="str">
        <f>'Prognose jaar 2025'!D65</f>
        <v/>
      </c>
      <c r="AB67" s="126">
        <f>'Prognose jaar 2025'!E65</f>
        <v>0</v>
      </c>
      <c r="AC67" s="127" t="str">
        <f>'Prognose jaar 2025'!F65</f>
        <v/>
      </c>
    </row>
    <row r="68" spans="1:29" ht="13.5" customHeight="1" x14ac:dyDescent="0.2">
      <c r="A68" s="119" t="s">
        <v>112</v>
      </c>
      <c r="B68" s="124">
        <f>'Realisatie jaar 2019'!C66</f>
        <v>0</v>
      </c>
      <c r="C68" s="125" t="str">
        <f>'Realisatie jaar 2019'!D66</f>
        <v/>
      </c>
      <c r="D68" s="126">
        <f>'Realisatie jaar 2019'!E66</f>
        <v>0</v>
      </c>
      <c r="E68" s="127" t="str">
        <f>'Realisatie jaar 2019'!F66</f>
        <v/>
      </c>
      <c r="F68" s="124">
        <f>'Realisatie jaar 2020'!C66</f>
        <v>0</v>
      </c>
      <c r="G68" s="125" t="str">
        <f>'Realisatie jaar 2020'!D66</f>
        <v/>
      </c>
      <c r="H68" s="126">
        <f>'Realisatie jaar 2020'!E66</f>
        <v>0</v>
      </c>
      <c r="I68" s="127" t="str">
        <f>'Realisatie jaar 2020'!F66</f>
        <v/>
      </c>
      <c r="J68" s="124">
        <f>'Realisatie jaar 2021'!C66</f>
        <v>0</v>
      </c>
      <c r="K68" s="125" t="str">
        <f>'Realisatie jaar 2021'!D66</f>
        <v/>
      </c>
      <c r="L68" s="126">
        <f>'Realisatie jaar 2021'!E66</f>
        <v>0</v>
      </c>
      <c r="M68" s="127" t="str">
        <f>'Realisatie jaar 2021'!F66</f>
        <v/>
      </c>
      <c r="N68" s="124">
        <f>'Prognose jaar 2022'!C66</f>
        <v>0</v>
      </c>
      <c r="O68" s="125" t="str">
        <f>'Prognose jaar 2022'!D66</f>
        <v/>
      </c>
      <c r="P68" s="126">
        <f>'Prognose jaar 2022'!E66</f>
        <v>0</v>
      </c>
      <c r="Q68" s="127" t="str">
        <f>'Prognose jaar 2022'!F66</f>
        <v/>
      </c>
      <c r="R68" s="124">
        <f>'Prognose jaar 2023'!C66</f>
        <v>0</v>
      </c>
      <c r="S68" s="125" t="str">
        <f>'Prognose jaar 2023'!D66</f>
        <v/>
      </c>
      <c r="T68" s="126">
        <f>'Prognose jaar 2023'!E66</f>
        <v>0</v>
      </c>
      <c r="U68" s="127" t="str">
        <f>'Prognose jaar 2023'!F66</f>
        <v/>
      </c>
      <c r="V68" s="124">
        <f>'Prognose jaar 2024'!C66</f>
        <v>0</v>
      </c>
      <c r="W68" s="125" t="str">
        <f>'Prognose jaar 2024'!D66</f>
        <v/>
      </c>
      <c r="X68" s="126">
        <f>'Prognose jaar 2024'!E66</f>
        <v>0</v>
      </c>
      <c r="Y68" s="127" t="str">
        <f>'Prognose jaar 2024'!F66</f>
        <v/>
      </c>
      <c r="Z68" s="124">
        <f>'Prognose jaar 2025'!C66</f>
        <v>0</v>
      </c>
      <c r="AA68" s="125" t="str">
        <f>'Prognose jaar 2025'!D66</f>
        <v/>
      </c>
      <c r="AB68" s="126">
        <f>'Prognose jaar 2025'!E66</f>
        <v>0</v>
      </c>
      <c r="AC68" s="127" t="str">
        <f>'Prognose jaar 2025'!F66</f>
        <v/>
      </c>
    </row>
    <row r="69" spans="1:29" ht="13.5" customHeight="1" x14ac:dyDescent="0.2">
      <c r="A69" s="128" t="s">
        <v>113</v>
      </c>
      <c r="B69" s="129">
        <f>'Realisatie jaar 2019'!C67</f>
        <v>0</v>
      </c>
      <c r="C69" s="130" t="str">
        <f>'Realisatie jaar 2019'!D67</f>
        <v/>
      </c>
      <c r="D69" s="131">
        <f>'Realisatie jaar 2019'!E67</f>
        <v>0</v>
      </c>
      <c r="E69" s="132" t="str">
        <f>'Realisatie jaar 2019'!F67</f>
        <v/>
      </c>
      <c r="F69" s="129">
        <f>'Realisatie jaar 2020'!C67</f>
        <v>0</v>
      </c>
      <c r="G69" s="130" t="str">
        <f>'Realisatie jaar 2020'!D67</f>
        <v/>
      </c>
      <c r="H69" s="131">
        <f>'Realisatie jaar 2020'!E67</f>
        <v>0</v>
      </c>
      <c r="I69" s="132" t="str">
        <f>'Realisatie jaar 2020'!F67</f>
        <v/>
      </c>
      <c r="J69" s="129">
        <f>'Realisatie jaar 2021'!C67</f>
        <v>0</v>
      </c>
      <c r="K69" s="130" t="str">
        <f>'Realisatie jaar 2021'!D67</f>
        <v/>
      </c>
      <c r="L69" s="131">
        <f>'Realisatie jaar 2021'!E67</f>
        <v>0</v>
      </c>
      <c r="M69" s="132" t="str">
        <f>'Realisatie jaar 2021'!F67</f>
        <v/>
      </c>
      <c r="N69" s="129">
        <f>'Prognose jaar 2022'!C67</f>
        <v>0</v>
      </c>
      <c r="O69" s="130" t="str">
        <f>'Prognose jaar 2022'!D67</f>
        <v/>
      </c>
      <c r="P69" s="131">
        <f>'Prognose jaar 2022'!E67</f>
        <v>0</v>
      </c>
      <c r="Q69" s="132" t="str">
        <f>'Prognose jaar 2022'!F67</f>
        <v/>
      </c>
      <c r="R69" s="129">
        <f>'Prognose jaar 2023'!C67</f>
        <v>0</v>
      </c>
      <c r="S69" s="130" t="str">
        <f>'Prognose jaar 2023'!D67</f>
        <v/>
      </c>
      <c r="T69" s="131">
        <f>'Prognose jaar 2023'!E67</f>
        <v>0</v>
      </c>
      <c r="U69" s="132" t="str">
        <f>'Prognose jaar 2023'!F67</f>
        <v/>
      </c>
      <c r="V69" s="129">
        <f>'Prognose jaar 2024'!C67</f>
        <v>0</v>
      </c>
      <c r="W69" s="130" t="str">
        <f>'Prognose jaar 2024'!D67</f>
        <v/>
      </c>
      <c r="X69" s="131">
        <f>'Prognose jaar 2024'!E67</f>
        <v>0</v>
      </c>
      <c r="Y69" s="132" t="str">
        <f>'Prognose jaar 2024'!F67</f>
        <v/>
      </c>
      <c r="Z69" s="129">
        <f>'Prognose jaar 2025'!C67</f>
        <v>0</v>
      </c>
      <c r="AA69" s="130" t="str">
        <f>'Prognose jaar 2025'!D67</f>
        <v/>
      </c>
      <c r="AB69" s="131">
        <f>'Prognose jaar 2025'!E67</f>
        <v>0</v>
      </c>
      <c r="AC69" s="132" t="str">
        <f>'Prognose jaar 2025'!F67</f>
        <v/>
      </c>
    </row>
    <row r="70" spans="1:29" ht="13.5" customHeight="1" x14ac:dyDescent="0.2">
      <c r="A70" s="119"/>
      <c r="B70" s="124"/>
      <c r="C70" s="136"/>
      <c r="D70" s="126"/>
      <c r="E70" s="137"/>
      <c r="F70" s="124"/>
      <c r="G70" s="136"/>
      <c r="H70" s="126"/>
      <c r="I70" s="137"/>
      <c r="J70" s="124"/>
      <c r="K70" s="136"/>
      <c r="L70" s="126"/>
      <c r="M70" s="137"/>
      <c r="N70" s="124"/>
      <c r="O70" s="136"/>
      <c r="P70" s="126"/>
      <c r="Q70" s="137"/>
      <c r="R70" s="124"/>
      <c r="S70" s="136"/>
      <c r="T70" s="126"/>
      <c r="U70" s="137"/>
      <c r="V70" s="124"/>
      <c r="W70" s="136"/>
      <c r="X70" s="126"/>
      <c r="Y70" s="137"/>
      <c r="Z70" s="124"/>
      <c r="AA70" s="136"/>
      <c r="AB70" s="126"/>
      <c r="AC70" s="137"/>
    </row>
    <row r="71" spans="1:29" ht="13.5" customHeight="1" x14ac:dyDescent="0.2">
      <c r="A71" s="128"/>
      <c r="B71" s="129"/>
      <c r="C71" s="135"/>
      <c r="D71" s="126"/>
      <c r="E71" s="134"/>
      <c r="F71" s="129"/>
      <c r="G71" s="135"/>
      <c r="H71" s="131"/>
      <c r="I71" s="134"/>
      <c r="J71" s="129"/>
      <c r="K71" s="135"/>
      <c r="L71" s="131"/>
      <c r="M71" s="134"/>
      <c r="N71" s="124"/>
      <c r="O71" s="136"/>
      <c r="P71" s="126"/>
      <c r="Q71" s="137"/>
      <c r="R71" s="124"/>
      <c r="S71" s="136"/>
      <c r="T71" s="126"/>
      <c r="U71" s="137"/>
      <c r="V71" s="124"/>
      <c r="W71" s="136"/>
      <c r="X71" s="126"/>
      <c r="Y71" s="137"/>
      <c r="Z71" s="124"/>
      <c r="AA71" s="136"/>
      <c r="AB71" s="126"/>
      <c r="AC71" s="137"/>
    </row>
    <row r="72" spans="1:29" ht="13.5" customHeight="1" x14ac:dyDescent="0.2">
      <c r="A72" s="119" t="s">
        <v>114</v>
      </c>
      <c r="B72" s="124">
        <f>'Realisatie jaar 2019'!C70</f>
        <v>0</v>
      </c>
      <c r="C72" s="125" t="str">
        <f>'Realisatie jaar 2019'!D70</f>
        <v/>
      </c>
      <c r="D72" s="126">
        <f>'Realisatie jaar 2019'!E70</f>
        <v>0</v>
      </c>
      <c r="E72" s="127" t="str">
        <f>'Realisatie jaar 2019'!F70</f>
        <v/>
      </c>
      <c r="F72" s="124">
        <f>'Realisatie jaar 2020'!C70</f>
        <v>0</v>
      </c>
      <c r="G72" s="125" t="str">
        <f>'Realisatie jaar 2020'!D70</f>
        <v/>
      </c>
      <c r="H72" s="126">
        <f>'Realisatie jaar 2020'!E70</f>
        <v>0</v>
      </c>
      <c r="I72" s="127" t="str">
        <f>'Realisatie jaar 2020'!F70</f>
        <v/>
      </c>
      <c r="J72" s="124">
        <f>'Realisatie jaar 2021'!C70</f>
        <v>0</v>
      </c>
      <c r="K72" s="125" t="str">
        <f>'Realisatie jaar 2021'!D70</f>
        <v/>
      </c>
      <c r="L72" s="126">
        <f>'Realisatie jaar 2021'!E70</f>
        <v>0</v>
      </c>
      <c r="M72" s="127" t="str">
        <f>'Realisatie jaar 2021'!F70</f>
        <v/>
      </c>
      <c r="N72" s="124">
        <f>'Prognose jaar 2022'!C70</f>
        <v>0</v>
      </c>
      <c r="O72" s="125" t="str">
        <f>'Prognose jaar 2022'!D70</f>
        <v/>
      </c>
      <c r="P72" s="126">
        <f>'Prognose jaar 2022'!E70</f>
        <v>0</v>
      </c>
      <c r="Q72" s="127" t="str">
        <f>'Prognose jaar 2022'!F70</f>
        <v/>
      </c>
      <c r="R72" s="124">
        <f>'Prognose jaar 2023'!C70</f>
        <v>0</v>
      </c>
      <c r="S72" s="125" t="str">
        <f>'Prognose jaar 2023'!D70</f>
        <v/>
      </c>
      <c r="T72" s="126">
        <f>'Prognose jaar 2023'!E70</f>
        <v>0</v>
      </c>
      <c r="U72" s="127" t="str">
        <f>'Prognose jaar 2023'!F70</f>
        <v/>
      </c>
      <c r="V72" s="124">
        <f>'Prognose jaar 2024'!C70</f>
        <v>0</v>
      </c>
      <c r="W72" s="125" t="str">
        <f>'Prognose jaar 2024'!D70</f>
        <v/>
      </c>
      <c r="X72" s="126">
        <f>'Prognose jaar 2024'!E70</f>
        <v>0</v>
      </c>
      <c r="Y72" s="127" t="str">
        <f>'Prognose jaar 2024'!F70</f>
        <v/>
      </c>
      <c r="Z72" s="124">
        <f>'Prognose jaar 2025'!C70</f>
        <v>0</v>
      </c>
      <c r="AA72" s="125" t="str">
        <f>'Prognose jaar 2025'!D70</f>
        <v/>
      </c>
      <c r="AB72" s="126">
        <f>'Prognose jaar 2025'!E70</f>
        <v>0</v>
      </c>
      <c r="AC72" s="127" t="str">
        <f>'Prognose jaar 2025'!F70</f>
        <v/>
      </c>
    </row>
    <row r="73" spans="1:29" ht="13.5" customHeight="1" x14ac:dyDescent="0.2">
      <c r="A73" s="119" t="s">
        <v>115</v>
      </c>
      <c r="B73" s="124">
        <f>'Realisatie jaar 2019'!C71</f>
        <v>0</v>
      </c>
      <c r="C73" s="125" t="str">
        <f>'Realisatie jaar 2019'!D71</f>
        <v/>
      </c>
      <c r="D73" s="126">
        <f>'Realisatie jaar 2019'!E71</f>
        <v>0</v>
      </c>
      <c r="E73" s="127" t="str">
        <f>'Realisatie jaar 2019'!F71</f>
        <v/>
      </c>
      <c r="F73" s="124">
        <f>'Realisatie jaar 2020'!C71</f>
        <v>0</v>
      </c>
      <c r="G73" s="125" t="str">
        <f>'Realisatie jaar 2020'!D71</f>
        <v/>
      </c>
      <c r="H73" s="126">
        <f>'Realisatie jaar 2020'!E71</f>
        <v>0</v>
      </c>
      <c r="I73" s="127" t="str">
        <f>'Realisatie jaar 2020'!F71</f>
        <v/>
      </c>
      <c r="J73" s="124">
        <f>'Realisatie jaar 2021'!C71</f>
        <v>0</v>
      </c>
      <c r="K73" s="125" t="str">
        <f>'Realisatie jaar 2021'!D71</f>
        <v/>
      </c>
      <c r="L73" s="126">
        <f>'Realisatie jaar 2021'!E71</f>
        <v>0</v>
      </c>
      <c r="M73" s="127" t="str">
        <f>'Realisatie jaar 2021'!F71</f>
        <v/>
      </c>
      <c r="N73" s="124">
        <f>'Prognose jaar 2022'!C71</f>
        <v>0</v>
      </c>
      <c r="O73" s="125" t="str">
        <f>'Prognose jaar 2022'!D71</f>
        <v/>
      </c>
      <c r="P73" s="126">
        <f>'Prognose jaar 2022'!E71</f>
        <v>0</v>
      </c>
      <c r="Q73" s="127" t="str">
        <f>'Prognose jaar 2022'!F71</f>
        <v/>
      </c>
      <c r="R73" s="124">
        <f>'Prognose jaar 2023'!C71</f>
        <v>0</v>
      </c>
      <c r="S73" s="125" t="str">
        <f>'Prognose jaar 2023'!D71</f>
        <v/>
      </c>
      <c r="T73" s="126">
        <f>'Prognose jaar 2023'!E71</f>
        <v>0</v>
      </c>
      <c r="U73" s="127" t="str">
        <f>'Prognose jaar 2023'!F71</f>
        <v/>
      </c>
      <c r="V73" s="124">
        <f>'Prognose jaar 2024'!C71</f>
        <v>0</v>
      </c>
      <c r="W73" s="125" t="str">
        <f>'Prognose jaar 2024'!D71</f>
        <v/>
      </c>
      <c r="X73" s="126">
        <f>'Prognose jaar 2024'!E71</f>
        <v>0</v>
      </c>
      <c r="Y73" s="127" t="str">
        <f>'Prognose jaar 2024'!F71</f>
        <v/>
      </c>
      <c r="Z73" s="124">
        <f>'Prognose jaar 2025'!C71</f>
        <v>0</v>
      </c>
      <c r="AA73" s="125" t="str">
        <f>'Prognose jaar 2025'!D71</f>
        <v/>
      </c>
      <c r="AB73" s="126">
        <f>'Prognose jaar 2025'!E71</f>
        <v>0</v>
      </c>
      <c r="AC73" s="127" t="str">
        <f>'Prognose jaar 2025'!F71</f>
        <v/>
      </c>
    </row>
    <row r="74" spans="1:29" ht="13.5" customHeight="1" x14ac:dyDescent="0.2">
      <c r="A74" s="119" t="s">
        <v>116</v>
      </c>
      <c r="B74" s="124">
        <f>'Realisatie jaar 2019'!C72</f>
        <v>0</v>
      </c>
      <c r="C74" s="125" t="str">
        <f>'Realisatie jaar 2019'!D72</f>
        <v/>
      </c>
      <c r="D74" s="126">
        <f>'Realisatie jaar 2019'!E72</f>
        <v>0</v>
      </c>
      <c r="E74" s="127" t="str">
        <f>'Realisatie jaar 2019'!F72</f>
        <v/>
      </c>
      <c r="F74" s="124">
        <f>'Realisatie jaar 2020'!C72</f>
        <v>0</v>
      </c>
      <c r="G74" s="125" t="str">
        <f>'Realisatie jaar 2020'!D72</f>
        <v/>
      </c>
      <c r="H74" s="126">
        <f>'Realisatie jaar 2020'!E72</f>
        <v>0</v>
      </c>
      <c r="I74" s="127" t="str">
        <f>'Realisatie jaar 2020'!F72</f>
        <v/>
      </c>
      <c r="J74" s="124">
        <f>'Realisatie jaar 2021'!C72</f>
        <v>0</v>
      </c>
      <c r="K74" s="125" t="str">
        <f>'Realisatie jaar 2021'!D72</f>
        <v/>
      </c>
      <c r="L74" s="126">
        <f>'Realisatie jaar 2021'!E72</f>
        <v>0</v>
      </c>
      <c r="M74" s="127" t="str">
        <f>'Realisatie jaar 2021'!F72</f>
        <v/>
      </c>
      <c r="N74" s="124">
        <f>'Prognose jaar 2022'!C72</f>
        <v>0</v>
      </c>
      <c r="O74" s="125" t="str">
        <f>'Prognose jaar 2022'!D72</f>
        <v/>
      </c>
      <c r="P74" s="126">
        <f>'Prognose jaar 2022'!E72</f>
        <v>0</v>
      </c>
      <c r="Q74" s="127" t="str">
        <f>'Prognose jaar 2022'!F72</f>
        <v/>
      </c>
      <c r="R74" s="124">
        <f>'Prognose jaar 2023'!C72</f>
        <v>0</v>
      </c>
      <c r="S74" s="125" t="str">
        <f>'Prognose jaar 2023'!D72</f>
        <v/>
      </c>
      <c r="T74" s="126">
        <f>'Prognose jaar 2023'!E72</f>
        <v>0</v>
      </c>
      <c r="U74" s="127" t="str">
        <f>'Prognose jaar 2023'!F72</f>
        <v/>
      </c>
      <c r="V74" s="124">
        <f>'Prognose jaar 2024'!C72</f>
        <v>0</v>
      </c>
      <c r="W74" s="125" t="str">
        <f>'Prognose jaar 2024'!D72</f>
        <v/>
      </c>
      <c r="X74" s="126">
        <f>'Prognose jaar 2024'!E72</f>
        <v>0</v>
      </c>
      <c r="Y74" s="127" t="str">
        <f>'Prognose jaar 2024'!F72</f>
        <v/>
      </c>
      <c r="Z74" s="124">
        <f>'Prognose jaar 2025'!C72</f>
        <v>0</v>
      </c>
      <c r="AA74" s="125" t="str">
        <f>'Prognose jaar 2025'!D72</f>
        <v/>
      </c>
      <c r="AB74" s="126">
        <f>'Prognose jaar 2025'!E72</f>
        <v>0</v>
      </c>
      <c r="AC74" s="127" t="str">
        <f>'Prognose jaar 2025'!F72</f>
        <v/>
      </c>
    </row>
    <row r="75" spans="1:29" ht="13.5" customHeight="1" x14ac:dyDescent="0.2">
      <c r="A75" s="119" t="s">
        <v>117</v>
      </c>
      <c r="B75" s="124">
        <f>'Realisatie jaar 2019'!C73</f>
        <v>0</v>
      </c>
      <c r="C75" s="125" t="str">
        <f>'Realisatie jaar 2019'!D73</f>
        <v/>
      </c>
      <c r="D75" s="126">
        <f>'Realisatie jaar 2019'!E73</f>
        <v>0</v>
      </c>
      <c r="E75" s="127" t="str">
        <f>'Realisatie jaar 2019'!F73</f>
        <v/>
      </c>
      <c r="F75" s="124">
        <f>'Realisatie jaar 2020'!C73</f>
        <v>0</v>
      </c>
      <c r="G75" s="125" t="str">
        <f>'Realisatie jaar 2020'!D73</f>
        <v/>
      </c>
      <c r="H75" s="126">
        <f>'Realisatie jaar 2020'!E73</f>
        <v>0</v>
      </c>
      <c r="I75" s="127" t="str">
        <f>'Realisatie jaar 2020'!F73</f>
        <v/>
      </c>
      <c r="J75" s="124">
        <f>'Realisatie jaar 2021'!C73</f>
        <v>0</v>
      </c>
      <c r="K75" s="125" t="str">
        <f>'Realisatie jaar 2021'!D73</f>
        <v/>
      </c>
      <c r="L75" s="126">
        <f>'Realisatie jaar 2021'!E73</f>
        <v>0</v>
      </c>
      <c r="M75" s="127" t="str">
        <f>'Realisatie jaar 2021'!F73</f>
        <v/>
      </c>
      <c r="N75" s="124">
        <f>'Prognose jaar 2022'!C73</f>
        <v>0</v>
      </c>
      <c r="O75" s="125" t="str">
        <f>'Prognose jaar 2022'!D73</f>
        <v/>
      </c>
      <c r="P75" s="126">
        <f>'Prognose jaar 2022'!E73</f>
        <v>0</v>
      </c>
      <c r="Q75" s="127" t="str">
        <f>'Prognose jaar 2022'!F73</f>
        <v/>
      </c>
      <c r="R75" s="124">
        <f>'Prognose jaar 2023'!C73</f>
        <v>0</v>
      </c>
      <c r="S75" s="125" t="str">
        <f>'Prognose jaar 2023'!D73</f>
        <v/>
      </c>
      <c r="T75" s="126">
        <f>'Prognose jaar 2023'!E73</f>
        <v>0</v>
      </c>
      <c r="U75" s="127" t="str">
        <f>'Prognose jaar 2023'!F73</f>
        <v/>
      </c>
      <c r="V75" s="124">
        <f>'Prognose jaar 2024'!C73</f>
        <v>0</v>
      </c>
      <c r="W75" s="125" t="str">
        <f>'Prognose jaar 2024'!D73</f>
        <v/>
      </c>
      <c r="X75" s="126">
        <f>'Prognose jaar 2024'!E73</f>
        <v>0</v>
      </c>
      <c r="Y75" s="127" t="str">
        <f>'Prognose jaar 2024'!F73</f>
        <v/>
      </c>
      <c r="Z75" s="124">
        <f>'Prognose jaar 2025'!C73</f>
        <v>0</v>
      </c>
      <c r="AA75" s="125" t="str">
        <f>'Prognose jaar 2025'!D73</f>
        <v/>
      </c>
      <c r="AB75" s="126">
        <f>'Prognose jaar 2025'!E73</f>
        <v>0</v>
      </c>
      <c r="AC75" s="127" t="str">
        <f>'Prognose jaar 2025'!F73</f>
        <v/>
      </c>
    </row>
    <row r="76" spans="1:29" ht="13.5" customHeight="1" x14ac:dyDescent="0.2">
      <c r="A76" s="119" t="s">
        <v>118</v>
      </c>
      <c r="B76" s="124">
        <f>'Realisatie jaar 2019'!C74</f>
        <v>0</v>
      </c>
      <c r="C76" s="125" t="str">
        <f>'Realisatie jaar 2019'!D74</f>
        <v/>
      </c>
      <c r="D76" s="126">
        <f>'Realisatie jaar 2019'!E74</f>
        <v>0</v>
      </c>
      <c r="E76" s="127" t="str">
        <f>'Realisatie jaar 2019'!F74</f>
        <v/>
      </c>
      <c r="F76" s="124">
        <f>'Realisatie jaar 2020'!C74</f>
        <v>0</v>
      </c>
      <c r="G76" s="125" t="str">
        <f>'Realisatie jaar 2020'!D74</f>
        <v/>
      </c>
      <c r="H76" s="126">
        <f>'Realisatie jaar 2020'!E74</f>
        <v>0</v>
      </c>
      <c r="I76" s="127" t="str">
        <f>'Realisatie jaar 2020'!F74</f>
        <v/>
      </c>
      <c r="J76" s="124">
        <f>'Realisatie jaar 2021'!C74</f>
        <v>0</v>
      </c>
      <c r="K76" s="125" t="str">
        <f>'Realisatie jaar 2021'!D74</f>
        <v/>
      </c>
      <c r="L76" s="126">
        <f>'Realisatie jaar 2021'!E74</f>
        <v>0</v>
      </c>
      <c r="M76" s="127" t="str">
        <f>'Realisatie jaar 2021'!F74</f>
        <v/>
      </c>
      <c r="N76" s="124">
        <f>'Prognose jaar 2022'!C74</f>
        <v>0</v>
      </c>
      <c r="O76" s="125" t="str">
        <f>'Prognose jaar 2022'!D74</f>
        <v/>
      </c>
      <c r="P76" s="126">
        <f>'Prognose jaar 2022'!E74</f>
        <v>0</v>
      </c>
      <c r="Q76" s="127" t="str">
        <f>'Prognose jaar 2022'!F74</f>
        <v/>
      </c>
      <c r="R76" s="124">
        <f>'Prognose jaar 2023'!C74</f>
        <v>0</v>
      </c>
      <c r="S76" s="125" t="str">
        <f>'Prognose jaar 2023'!D74</f>
        <v/>
      </c>
      <c r="T76" s="126">
        <f>'Prognose jaar 2023'!E74</f>
        <v>0</v>
      </c>
      <c r="U76" s="127" t="str">
        <f>'Prognose jaar 2023'!F74</f>
        <v/>
      </c>
      <c r="V76" s="124">
        <f>'Prognose jaar 2024'!C74</f>
        <v>0</v>
      </c>
      <c r="W76" s="125" t="str">
        <f>'Prognose jaar 2024'!D74</f>
        <v/>
      </c>
      <c r="X76" s="126">
        <f>'Prognose jaar 2024'!E74</f>
        <v>0</v>
      </c>
      <c r="Y76" s="127" t="str">
        <f>'Prognose jaar 2024'!F74</f>
        <v/>
      </c>
      <c r="Z76" s="124">
        <f>'Prognose jaar 2025'!C74</f>
        <v>0</v>
      </c>
      <c r="AA76" s="125" t="str">
        <f>'Prognose jaar 2025'!D74</f>
        <v/>
      </c>
      <c r="AB76" s="126">
        <f>'Prognose jaar 2025'!E74</f>
        <v>0</v>
      </c>
      <c r="AC76" s="127" t="str">
        <f>'Prognose jaar 2025'!F74</f>
        <v/>
      </c>
    </row>
    <row r="77" spans="1:29" ht="13.5" customHeight="1" x14ac:dyDescent="0.2">
      <c r="A77" s="119" t="s">
        <v>119</v>
      </c>
      <c r="B77" s="124">
        <f>'Realisatie jaar 2019'!C75</f>
        <v>0</v>
      </c>
      <c r="C77" s="125" t="str">
        <f>'Realisatie jaar 2019'!D75</f>
        <v/>
      </c>
      <c r="D77" s="126">
        <f>'Realisatie jaar 2019'!E75</f>
        <v>0</v>
      </c>
      <c r="E77" s="127" t="str">
        <f>'Realisatie jaar 2019'!F75</f>
        <v/>
      </c>
      <c r="F77" s="124">
        <f>'Realisatie jaar 2020'!C75</f>
        <v>0</v>
      </c>
      <c r="G77" s="125" t="str">
        <f>'Realisatie jaar 2020'!D75</f>
        <v/>
      </c>
      <c r="H77" s="126">
        <f>'Realisatie jaar 2020'!E75</f>
        <v>0</v>
      </c>
      <c r="I77" s="127" t="str">
        <f>'Realisatie jaar 2020'!F75</f>
        <v/>
      </c>
      <c r="J77" s="124">
        <f>'Realisatie jaar 2021'!C75</f>
        <v>0</v>
      </c>
      <c r="K77" s="125" t="str">
        <f>'Realisatie jaar 2021'!D75</f>
        <v/>
      </c>
      <c r="L77" s="126">
        <f>'Realisatie jaar 2021'!E75</f>
        <v>0</v>
      </c>
      <c r="M77" s="127" t="str">
        <f>'Realisatie jaar 2021'!F75</f>
        <v/>
      </c>
      <c r="N77" s="124">
        <f>'Prognose jaar 2022'!C75</f>
        <v>0</v>
      </c>
      <c r="O77" s="125" t="str">
        <f>'Prognose jaar 2022'!D75</f>
        <v/>
      </c>
      <c r="P77" s="126">
        <f>'Prognose jaar 2022'!E75</f>
        <v>0</v>
      </c>
      <c r="Q77" s="127" t="str">
        <f>'Prognose jaar 2022'!F75</f>
        <v/>
      </c>
      <c r="R77" s="124">
        <f>'Prognose jaar 2023'!C75</f>
        <v>0</v>
      </c>
      <c r="S77" s="125" t="str">
        <f>'Prognose jaar 2023'!D75</f>
        <v/>
      </c>
      <c r="T77" s="126">
        <f>'Prognose jaar 2023'!E75</f>
        <v>0</v>
      </c>
      <c r="U77" s="127" t="str">
        <f>'Prognose jaar 2023'!F75</f>
        <v/>
      </c>
      <c r="V77" s="124">
        <f>'Prognose jaar 2024'!C75</f>
        <v>0</v>
      </c>
      <c r="W77" s="125" t="str">
        <f>'Prognose jaar 2024'!D75</f>
        <v/>
      </c>
      <c r="X77" s="126">
        <f>'Prognose jaar 2024'!E75</f>
        <v>0</v>
      </c>
      <c r="Y77" s="127" t="str">
        <f>'Prognose jaar 2024'!F75</f>
        <v/>
      </c>
      <c r="Z77" s="124">
        <f>'Prognose jaar 2025'!C75</f>
        <v>0</v>
      </c>
      <c r="AA77" s="125" t="str">
        <f>'Prognose jaar 2025'!D75</f>
        <v/>
      </c>
      <c r="AB77" s="126">
        <f>'Prognose jaar 2025'!E75</f>
        <v>0</v>
      </c>
      <c r="AC77" s="127" t="str">
        <f>'Prognose jaar 2025'!F75</f>
        <v/>
      </c>
    </row>
    <row r="78" spans="1:29" ht="13.5" customHeight="1" x14ac:dyDescent="0.2">
      <c r="A78" s="119" t="s">
        <v>120</v>
      </c>
      <c r="B78" s="124">
        <f>'Realisatie jaar 2019'!C76</f>
        <v>0</v>
      </c>
      <c r="C78" s="125" t="str">
        <f>'Realisatie jaar 2019'!D76</f>
        <v/>
      </c>
      <c r="D78" s="126">
        <f>'Realisatie jaar 2019'!E76</f>
        <v>0</v>
      </c>
      <c r="E78" s="127" t="str">
        <f>'Realisatie jaar 2019'!F76</f>
        <v/>
      </c>
      <c r="F78" s="124">
        <f>'Realisatie jaar 2020'!C76</f>
        <v>0</v>
      </c>
      <c r="G78" s="125" t="str">
        <f>'Realisatie jaar 2020'!D76</f>
        <v/>
      </c>
      <c r="H78" s="126">
        <f>'Realisatie jaar 2020'!E76</f>
        <v>0</v>
      </c>
      <c r="I78" s="127" t="str">
        <f>'Realisatie jaar 2020'!F76</f>
        <v/>
      </c>
      <c r="J78" s="124">
        <f>'Realisatie jaar 2021'!C76</f>
        <v>0</v>
      </c>
      <c r="K78" s="125" t="str">
        <f>'Realisatie jaar 2021'!D76</f>
        <v/>
      </c>
      <c r="L78" s="126">
        <f>'Realisatie jaar 2021'!E76</f>
        <v>0</v>
      </c>
      <c r="M78" s="127" t="str">
        <f>'Realisatie jaar 2021'!F76</f>
        <v/>
      </c>
      <c r="N78" s="124">
        <f>'Prognose jaar 2022'!C76</f>
        <v>0</v>
      </c>
      <c r="O78" s="125" t="str">
        <f>'Prognose jaar 2022'!D76</f>
        <v/>
      </c>
      <c r="P78" s="126">
        <f>'Prognose jaar 2022'!E76</f>
        <v>0</v>
      </c>
      <c r="Q78" s="127" t="str">
        <f>'Prognose jaar 2022'!F76</f>
        <v/>
      </c>
      <c r="R78" s="124">
        <f>'Prognose jaar 2023'!C76</f>
        <v>0</v>
      </c>
      <c r="S78" s="125" t="str">
        <f>'Prognose jaar 2023'!D76</f>
        <v/>
      </c>
      <c r="T78" s="126">
        <f>'Prognose jaar 2023'!E76</f>
        <v>0</v>
      </c>
      <c r="U78" s="127" t="str">
        <f>'Prognose jaar 2023'!F76</f>
        <v/>
      </c>
      <c r="V78" s="124">
        <f>'Prognose jaar 2024'!C76</f>
        <v>0</v>
      </c>
      <c r="W78" s="125" t="str">
        <f>'Prognose jaar 2024'!D76</f>
        <v/>
      </c>
      <c r="X78" s="126">
        <f>'Prognose jaar 2024'!E76</f>
        <v>0</v>
      </c>
      <c r="Y78" s="127" t="str">
        <f>'Prognose jaar 2024'!F76</f>
        <v/>
      </c>
      <c r="Z78" s="124">
        <f>'Prognose jaar 2025'!C76</f>
        <v>0</v>
      </c>
      <c r="AA78" s="125" t="str">
        <f>'Prognose jaar 2025'!D76</f>
        <v/>
      </c>
      <c r="AB78" s="126">
        <f>'Prognose jaar 2025'!E76</f>
        <v>0</v>
      </c>
      <c r="AC78" s="127" t="str">
        <f>'Prognose jaar 2025'!F76</f>
        <v/>
      </c>
    </row>
    <row r="79" spans="1:29" ht="13.5" customHeight="1" x14ac:dyDescent="0.2">
      <c r="A79" s="119" t="str">
        <f>'Realisatie jaar 2019'!B77</f>
        <v>…….</v>
      </c>
      <c r="B79" s="124">
        <f>'Realisatie jaar 2019'!C77</f>
        <v>0</v>
      </c>
      <c r="C79" s="125" t="str">
        <f>'Realisatie jaar 2019'!D77</f>
        <v/>
      </c>
      <c r="D79" s="126">
        <f>'Realisatie jaar 2019'!E77</f>
        <v>0</v>
      </c>
      <c r="E79" s="127" t="str">
        <f>'Realisatie jaar 2019'!F77</f>
        <v/>
      </c>
      <c r="F79" s="124">
        <f>'Realisatie jaar 2020'!C77</f>
        <v>0</v>
      </c>
      <c r="G79" s="125" t="str">
        <f>'Realisatie jaar 2020'!D77</f>
        <v/>
      </c>
      <c r="H79" s="126">
        <f>'Realisatie jaar 2020'!E77</f>
        <v>0</v>
      </c>
      <c r="I79" s="127" t="str">
        <f>'Realisatie jaar 2020'!F77</f>
        <v/>
      </c>
      <c r="J79" s="124">
        <f>'Realisatie jaar 2021'!C77</f>
        <v>0</v>
      </c>
      <c r="K79" s="125" t="str">
        <f>'Realisatie jaar 2021'!D77</f>
        <v/>
      </c>
      <c r="L79" s="126">
        <f>'Realisatie jaar 2021'!E77</f>
        <v>0</v>
      </c>
      <c r="M79" s="127" t="str">
        <f>'Realisatie jaar 2021'!F77</f>
        <v/>
      </c>
      <c r="N79" s="124">
        <f>'Prognose jaar 2022'!C77</f>
        <v>0</v>
      </c>
      <c r="O79" s="125" t="str">
        <f>'Prognose jaar 2022'!D77</f>
        <v/>
      </c>
      <c r="P79" s="126">
        <f>'Prognose jaar 2022'!E77</f>
        <v>0</v>
      </c>
      <c r="Q79" s="127" t="str">
        <f>'Prognose jaar 2022'!F77</f>
        <v/>
      </c>
      <c r="R79" s="124">
        <f>'Prognose jaar 2023'!C77</f>
        <v>0</v>
      </c>
      <c r="S79" s="125" t="str">
        <f>'Prognose jaar 2023'!D77</f>
        <v/>
      </c>
      <c r="T79" s="126">
        <f>'Prognose jaar 2023'!E77</f>
        <v>0</v>
      </c>
      <c r="U79" s="127" t="str">
        <f>'Prognose jaar 2023'!F77</f>
        <v/>
      </c>
      <c r="V79" s="124">
        <f>'Prognose jaar 2024'!C77</f>
        <v>0</v>
      </c>
      <c r="W79" s="125" t="str">
        <f>'Prognose jaar 2024'!D77</f>
        <v/>
      </c>
      <c r="X79" s="126">
        <f>'Prognose jaar 2024'!E77</f>
        <v>0</v>
      </c>
      <c r="Y79" s="127" t="str">
        <f>'Prognose jaar 2024'!F77</f>
        <v/>
      </c>
      <c r="Z79" s="124">
        <f>'Prognose jaar 2025'!C77</f>
        <v>0</v>
      </c>
      <c r="AA79" s="125" t="str">
        <f>'Prognose jaar 2025'!D77</f>
        <v/>
      </c>
      <c r="AB79" s="126">
        <f>'Prognose jaar 2025'!E77</f>
        <v>0</v>
      </c>
      <c r="AC79" s="127" t="str">
        <f>'Prognose jaar 2025'!F77</f>
        <v/>
      </c>
    </row>
    <row r="80" spans="1:29" ht="13.5" customHeight="1" x14ac:dyDescent="0.2">
      <c r="A80" s="128" t="s">
        <v>121</v>
      </c>
      <c r="B80" s="129">
        <f>'Realisatie jaar 2019'!C78</f>
        <v>0</v>
      </c>
      <c r="C80" s="130" t="str">
        <f>'Realisatie jaar 2019'!D78</f>
        <v/>
      </c>
      <c r="D80" s="131">
        <f>'Realisatie jaar 2019'!E78</f>
        <v>0</v>
      </c>
      <c r="E80" s="132" t="str">
        <f>'Realisatie jaar 2019'!F78</f>
        <v/>
      </c>
      <c r="F80" s="129">
        <f>'Realisatie jaar 2020'!C78</f>
        <v>0</v>
      </c>
      <c r="G80" s="130" t="str">
        <f>'Realisatie jaar 2020'!D78</f>
        <v/>
      </c>
      <c r="H80" s="131">
        <f>'Realisatie jaar 2020'!E78</f>
        <v>0</v>
      </c>
      <c r="I80" s="132" t="str">
        <f>'Realisatie jaar 2020'!F78</f>
        <v/>
      </c>
      <c r="J80" s="129">
        <f>'Realisatie jaar 2021'!C78</f>
        <v>0</v>
      </c>
      <c r="K80" s="130" t="str">
        <f>'Realisatie jaar 2021'!D78</f>
        <v/>
      </c>
      <c r="L80" s="131">
        <f>'Realisatie jaar 2021'!E78</f>
        <v>0</v>
      </c>
      <c r="M80" s="132" t="str">
        <f>'Realisatie jaar 2021'!F78</f>
        <v/>
      </c>
      <c r="N80" s="129">
        <f>'Prognose jaar 2022'!C78</f>
        <v>0</v>
      </c>
      <c r="O80" s="130" t="str">
        <f>'Prognose jaar 2022'!D78</f>
        <v/>
      </c>
      <c r="P80" s="131">
        <f>'Prognose jaar 2022'!E78</f>
        <v>0</v>
      </c>
      <c r="Q80" s="132" t="str">
        <f>'Prognose jaar 2022'!F78</f>
        <v/>
      </c>
      <c r="R80" s="129">
        <f>'Prognose jaar 2023'!C78</f>
        <v>0</v>
      </c>
      <c r="S80" s="130" t="str">
        <f>'Prognose jaar 2023'!D78</f>
        <v/>
      </c>
      <c r="T80" s="131">
        <f>'Prognose jaar 2023'!E78</f>
        <v>0</v>
      </c>
      <c r="U80" s="132" t="str">
        <f>'Prognose jaar 2023'!F78</f>
        <v/>
      </c>
      <c r="V80" s="129">
        <f>'Prognose jaar 2024'!C78</f>
        <v>0</v>
      </c>
      <c r="W80" s="130" t="str">
        <f>'Prognose jaar 2024'!D78</f>
        <v/>
      </c>
      <c r="X80" s="131">
        <f>'Prognose jaar 2024'!E78</f>
        <v>0</v>
      </c>
      <c r="Y80" s="132" t="str">
        <f>'Prognose jaar 2024'!F78</f>
        <v/>
      </c>
      <c r="Z80" s="129">
        <f>'Prognose jaar 2025'!C78</f>
        <v>0</v>
      </c>
      <c r="AA80" s="130" t="str">
        <f>'Prognose jaar 2025'!D78</f>
        <v/>
      </c>
      <c r="AB80" s="131">
        <f>'Prognose jaar 2025'!E78</f>
        <v>0</v>
      </c>
      <c r="AC80" s="132" t="str">
        <f>'Prognose jaar 2025'!F78</f>
        <v/>
      </c>
    </row>
    <row r="81" spans="1:29" ht="13.5" customHeight="1" x14ac:dyDescent="0.2">
      <c r="A81" s="119"/>
      <c r="B81" s="124"/>
      <c r="C81" s="136"/>
      <c r="D81" s="126"/>
      <c r="E81" s="137"/>
      <c r="F81" s="124"/>
      <c r="G81" s="136"/>
      <c r="H81" s="126"/>
      <c r="I81" s="137"/>
      <c r="J81" s="124"/>
      <c r="K81" s="136"/>
      <c r="L81" s="126"/>
      <c r="M81" s="137"/>
      <c r="N81" s="124"/>
      <c r="O81" s="136"/>
      <c r="P81" s="126"/>
      <c r="Q81" s="137"/>
      <c r="R81" s="124"/>
      <c r="S81" s="136"/>
      <c r="T81" s="126"/>
      <c r="U81" s="137"/>
      <c r="V81" s="124"/>
      <c r="W81" s="136"/>
      <c r="X81" s="126"/>
      <c r="Y81" s="137"/>
      <c r="Z81" s="124"/>
      <c r="AA81" s="136"/>
      <c r="AB81" s="126"/>
      <c r="AC81" s="137"/>
    </row>
    <row r="82" spans="1:29" ht="13.5" customHeight="1" x14ac:dyDescent="0.2">
      <c r="A82" s="128"/>
      <c r="B82" s="124"/>
      <c r="C82" s="136"/>
      <c r="D82" s="126"/>
      <c r="E82" s="137"/>
      <c r="F82" s="124"/>
      <c r="G82" s="136"/>
      <c r="H82" s="126"/>
      <c r="I82" s="137"/>
      <c r="J82" s="124"/>
      <c r="K82" s="136"/>
      <c r="L82" s="126"/>
      <c r="M82" s="137"/>
      <c r="N82" s="124"/>
      <c r="O82" s="136"/>
      <c r="P82" s="126"/>
      <c r="Q82" s="137"/>
      <c r="R82" s="124"/>
      <c r="S82" s="136"/>
      <c r="T82" s="126"/>
      <c r="U82" s="137"/>
      <c r="V82" s="124"/>
      <c r="W82" s="136"/>
      <c r="X82" s="126"/>
      <c r="Y82" s="137"/>
      <c r="Z82" s="124"/>
      <c r="AA82" s="136"/>
      <c r="AB82" s="126"/>
      <c r="AC82" s="137"/>
    </row>
    <row r="83" spans="1:29" ht="13.5" customHeight="1" x14ac:dyDescent="0.2">
      <c r="A83" s="119" t="s">
        <v>28</v>
      </c>
      <c r="B83" s="124">
        <f>'Realisatie jaar 2019'!C81</f>
        <v>0</v>
      </c>
      <c r="C83" s="125" t="str">
        <f>'Realisatie jaar 2019'!D81</f>
        <v/>
      </c>
      <c r="D83" s="126">
        <f>'Realisatie jaar 2019'!E81</f>
        <v>0</v>
      </c>
      <c r="E83" s="127" t="str">
        <f>'Realisatie jaar 2019'!F81</f>
        <v/>
      </c>
      <c r="F83" s="124">
        <f>'Realisatie jaar 2020'!C81</f>
        <v>0</v>
      </c>
      <c r="G83" s="125" t="str">
        <f>'Realisatie jaar 2020'!D81</f>
        <v/>
      </c>
      <c r="H83" s="126">
        <f>'Realisatie jaar 2020'!E81</f>
        <v>0</v>
      </c>
      <c r="I83" s="127" t="str">
        <f>'Realisatie jaar 2020'!F81</f>
        <v/>
      </c>
      <c r="J83" s="124">
        <f>'Realisatie jaar 2021'!C81</f>
        <v>0</v>
      </c>
      <c r="K83" s="125" t="str">
        <f>'Realisatie jaar 2021'!D81</f>
        <v/>
      </c>
      <c r="L83" s="126">
        <f>'Realisatie jaar 2021'!E81</f>
        <v>0</v>
      </c>
      <c r="M83" s="127" t="str">
        <f>'Realisatie jaar 2021'!F81</f>
        <v/>
      </c>
      <c r="N83" s="124">
        <f>'Prognose jaar 2022'!C81</f>
        <v>0</v>
      </c>
      <c r="O83" s="125" t="str">
        <f>'Prognose jaar 2022'!D81</f>
        <v/>
      </c>
      <c r="P83" s="126">
        <f>'Prognose jaar 2022'!E81</f>
        <v>0</v>
      </c>
      <c r="Q83" s="127" t="str">
        <f>'Prognose jaar 2022'!F81</f>
        <v/>
      </c>
      <c r="R83" s="124">
        <f>'Prognose jaar 2023'!C81</f>
        <v>0</v>
      </c>
      <c r="S83" s="125" t="str">
        <f>'Prognose jaar 2023'!D81</f>
        <v/>
      </c>
      <c r="T83" s="126">
        <f>'Prognose jaar 2023'!E81</f>
        <v>0</v>
      </c>
      <c r="U83" s="127" t="str">
        <f>'Prognose jaar 2023'!F81</f>
        <v/>
      </c>
      <c r="V83" s="124">
        <f>'Prognose jaar 2024'!C81</f>
        <v>0</v>
      </c>
      <c r="W83" s="125" t="str">
        <f>'Prognose jaar 2024'!D81</f>
        <v/>
      </c>
      <c r="X83" s="126">
        <f>'Prognose jaar 2024'!E81</f>
        <v>0</v>
      </c>
      <c r="Y83" s="127" t="str">
        <f>'Prognose jaar 2024'!F81</f>
        <v/>
      </c>
      <c r="Z83" s="124">
        <f>'Prognose jaar 2025'!C81</f>
        <v>0</v>
      </c>
      <c r="AA83" s="125" t="str">
        <f>'Prognose jaar 2025'!D81</f>
        <v/>
      </c>
      <c r="AB83" s="126">
        <f>'Prognose jaar 2025'!E81</f>
        <v>0</v>
      </c>
      <c r="AC83" s="127" t="str">
        <f>'Prognose jaar 2025'!F81</f>
        <v/>
      </c>
    </row>
    <row r="84" spans="1:29" ht="13.5" customHeight="1" x14ac:dyDescent="0.2">
      <c r="A84" s="119" t="s">
        <v>122</v>
      </c>
      <c r="B84" s="124">
        <f>'Realisatie jaar 2019'!C82</f>
        <v>0</v>
      </c>
      <c r="C84" s="125" t="str">
        <f>'Realisatie jaar 2019'!D82</f>
        <v/>
      </c>
      <c r="D84" s="126">
        <f>'Realisatie jaar 2019'!E82</f>
        <v>0</v>
      </c>
      <c r="E84" s="127" t="str">
        <f>'Realisatie jaar 2019'!F82</f>
        <v/>
      </c>
      <c r="F84" s="124">
        <f>'Realisatie jaar 2020'!C82</f>
        <v>0</v>
      </c>
      <c r="G84" s="125" t="str">
        <f>'Realisatie jaar 2020'!D82</f>
        <v/>
      </c>
      <c r="H84" s="126">
        <f>'Realisatie jaar 2020'!E82</f>
        <v>0</v>
      </c>
      <c r="I84" s="127" t="str">
        <f>'Realisatie jaar 2020'!F82</f>
        <v/>
      </c>
      <c r="J84" s="124">
        <f>'Realisatie jaar 2021'!C82</f>
        <v>0</v>
      </c>
      <c r="K84" s="125" t="str">
        <f>'Realisatie jaar 2021'!D82</f>
        <v/>
      </c>
      <c r="L84" s="126">
        <f>'Realisatie jaar 2021'!E82</f>
        <v>0</v>
      </c>
      <c r="M84" s="127" t="str">
        <f>'Realisatie jaar 2021'!F82</f>
        <v/>
      </c>
      <c r="N84" s="124">
        <f>'Prognose jaar 2022'!C82</f>
        <v>0</v>
      </c>
      <c r="O84" s="125" t="str">
        <f>'Prognose jaar 2022'!D82</f>
        <v/>
      </c>
      <c r="P84" s="126">
        <f>'Prognose jaar 2022'!E82</f>
        <v>0</v>
      </c>
      <c r="Q84" s="127" t="str">
        <f>'Prognose jaar 2022'!F82</f>
        <v/>
      </c>
      <c r="R84" s="124">
        <f>'Prognose jaar 2023'!C82</f>
        <v>0</v>
      </c>
      <c r="S84" s="125" t="str">
        <f>'Prognose jaar 2023'!D82</f>
        <v/>
      </c>
      <c r="T84" s="126">
        <f>'Prognose jaar 2023'!E82</f>
        <v>0</v>
      </c>
      <c r="U84" s="127" t="str">
        <f>'Prognose jaar 2023'!F82</f>
        <v/>
      </c>
      <c r="V84" s="124">
        <f>'Prognose jaar 2024'!C82</f>
        <v>0</v>
      </c>
      <c r="W84" s="125" t="str">
        <f>'Prognose jaar 2024'!D82</f>
        <v/>
      </c>
      <c r="X84" s="126">
        <f>'Prognose jaar 2024'!E82</f>
        <v>0</v>
      </c>
      <c r="Y84" s="127" t="str">
        <f>'Prognose jaar 2024'!F82</f>
        <v/>
      </c>
      <c r="Z84" s="124">
        <f>'Prognose jaar 2025'!C82</f>
        <v>0</v>
      </c>
      <c r="AA84" s="125" t="str">
        <f>'Prognose jaar 2025'!D82</f>
        <v/>
      </c>
      <c r="AB84" s="126">
        <f>'Prognose jaar 2025'!E82</f>
        <v>0</v>
      </c>
      <c r="AC84" s="127" t="str">
        <f>'Prognose jaar 2025'!F82</f>
        <v/>
      </c>
    </row>
    <row r="85" spans="1:29" ht="13.5" customHeight="1" x14ac:dyDescent="0.2">
      <c r="A85" s="119" t="s">
        <v>123</v>
      </c>
      <c r="B85" s="124">
        <f>'Realisatie jaar 2019'!C83</f>
        <v>0</v>
      </c>
      <c r="C85" s="125" t="str">
        <f>'Realisatie jaar 2019'!D83</f>
        <v/>
      </c>
      <c r="D85" s="126">
        <f>'Realisatie jaar 2019'!E83</f>
        <v>0</v>
      </c>
      <c r="E85" s="127" t="str">
        <f>'Realisatie jaar 2019'!F83</f>
        <v/>
      </c>
      <c r="F85" s="124">
        <f>'Realisatie jaar 2020'!C83</f>
        <v>0</v>
      </c>
      <c r="G85" s="125" t="str">
        <f>'Realisatie jaar 2020'!D83</f>
        <v/>
      </c>
      <c r="H85" s="126">
        <f>'Realisatie jaar 2020'!E83</f>
        <v>0</v>
      </c>
      <c r="I85" s="127" t="str">
        <f>'Realisatie jaar 2020'!F83</f>
        <v/>
      </c>
      <c r="J85" s="124">
        <f>'Realisatie jaar 2021'!C83</f>
        <v>0</v>
      </c>
      <c r="K85" s="125" t="str">
        <f>'Realisatie jaar 2021'!D83</f>
        <v/>
      </c>
      <c r="L85" s="126">
        <f>'Realisatie jaar 2021'!E83</f>
        <v>0</v>
      </c>
      <c r="M85" s="127" t="str">
        <f>'Realisatie jaar 2021'!F83</f>
        <v/>
      </c>
      <c r="N85" s="124">
        <f>'Prognose jaar 2022'!C83</f>
        <v>0</v>
      </c>
      <c r="O85" s="125" t="str">
        <f>'Prognose jaar 2022'!D83</f>
        <v/>
      </c>
      <c r="P85" s="126">
        <f>'Prognose jaar 2022'!E83</f>
        <v>0</v>
      </c>
      <c r="Q85" s="127" t="str">
        <f>'Prognose jaar 2022'!F83</f>
        <v/>
      </c>
      <c r="R85" s="124">
        <f>'Prognose jaar 2023'!C83</f>
        <v>0</v>
      </c>
      <c r="S85" s="125" t="str">
        <f>'Prognose jaar 2023'!D83</f>
        <v/>
      </c>
      <c r="T85" s="126">
        <f>'Prognose jaar 2023'!E83</f>
        <v>0</v>
      </c>
      <c r="U85" s="127" t="str">
        <f>'Prognose jaar 2023'!F83</f>
        <v/>
      </c>
      <c r="V85" s="124">
        <f>'Prognose jaar 2024'!C83</f>
        <v>0</v>
      </c>
      <c r="W85" s="125" t="str">
        <f>'Prognose jaar 2024'!D83</f>
        <v/>
      </c>
      <c r="X85" s="126">
        <f>'Prognose jaar 2024'!E83</f>
        <v>0</v>
      </c>
      <c r="Y85" s="127" t="str">
        <f>'Prognose jaar 2024'!F83</f>
        <v/>
      </c>
      <c r="Z85" s="124">
        <f>'Prognose jaar 2025'!C83</f>
        <v>0</v>
      </c>
      <c r="AA85" s="125" t="str">
        <f>'Prognose jaar 2025'!D83</f>
        <v/>
      </c>
      <c r="AB85" s="126">
        <f>'Prognose jaar 2025'!E83</f>
        <v>0</v>
      </c>
      <c r="AC85" s="127" t="str">
        <f>'Prognose jaar 2025'!F83</f>
        <v/>
      </c>
    </row>
    <row r="86" spans="1:29" ht="13.5" customHeight="1" x14ac:dyDescent="0.2">
      <c r="A86" s="119" t="s">
        <v>124</v>
      </c>
      <c r="B86" s="124">
        <f>'Realisatie jaar 2019'!C84</f>
        <v>0</v>
      </c>
      <c r="C86" s="125" t="str">
        <f>'Realisatie jaar 2019'!D84</f>
        <v/>
      </c>
      <c r="D86" s="126">
        <f>'Realisatie jaar 2019'!E84</f>
        <v>0</v>
      </c>
      <c r="E86" s="127" t="str">
        <f>'Realisatie jaar 2019'!F84</f>
        <v/>
      </c>
      <c r="F86" s="124">
        <f>'Realisatie jaar 2020'!C84</f>
        <v>0</v>
      </c>
      <c r="G86" s="125" t="str">
        <f>'Realisatie jaar 2020'!D84</f>
        <v/>
      </c>
      <c r="H86" s="126">
        <f>'Realisatie jaar 2020'!E84</f>
        <v>0</v>
      </c>
      <c r="I86" s="127" t="str">
        <f>'Realisatie jaar 2020'!F84</f>
        <v/>
      </c>
      <c r="J86" s="124">
        <f>'Realisatie jaar 2021'!C84</f>
        <v>0</v>
      </c>
      <c r="K86" s="125" t="str">
        <f>'Realisatie jaar 2021'!D84</f>
        <v/>
      </c>
      <c r="L86" s="126">
        <f>'Realisatie jaar 2021'!E84</f>
        <v>0</v>
      </c>
      <c r="M86" s="127" t="str">
        <f>'Realisatie jaar 2021'!F84</f>
        <v/>
      </c>
      <c r="N86" s="124">
        <f>'Prognose jaar 2022'!C84</f>
        <v>0</v>
      </c>
      <c r="O86" s="125" t="str">
        <f>'Prognose jaar 2022'!D84</f>
        <v/>
      </c>
      <c r="P86" s="126">
        <f>'Prognose jaar 2022'!E84</f>
        <v>0</v>
      </c>
      <c r="Q86" s="127" t="str">
        <f>'Prognose jaar 2022'!F84</f>
        <v/>
      </c>
      <c r="R86" s="124">
        <f>'Prognose jaar 2023'!C84</f>
        <v>0</v>
      </c>
      <c r="S86" s="125" t="str">
        <f>'Prognose jaar 2023'!D84</f>
        <v/>
      </c>
      <c r="T86" s="126">
        <f>'Prognose jaar 2023'!E84</f>
        <v>0</v>
      </c>
      <c r="U86" s="127" t="str">
        <f>'Prognose jaar 2023'!F84</f>
        <v/>
      </c>
      <c r="V86" s="124">
        <f>'Prognose jaar 2024'!C84</f>
        <v>0</v>
      </c>
      <c r="W86" s="125" t="str">
        <f>'Prognose jaar 2024'!D84</f>
        <v/>
      </c>
      <c r="X86" s="126">
        <f>'Prognose jaar 2024'!E84</f>
        <v>0</v>
      </c>
      <c r="Y86" s="127" t="str">
        <f>'Prognose jaar 2024'!F84</f>
        <v/>
      </c>
      <c r="Z86" s="124">
        <f>'Prognose jaar 2025'!C84</f>
        <v>0</v>
      </c>
      <c r="AA86" s="125" t="str">
        <f>'Prognose jaar 2025'!D84</f>
        <v/>
      </c>
      <c r="AB86" s="126">
        <f>'Prognose jaar 2025'!E84</f>
        <v>0</v>
      </c>
      <c r="AC86" s="127" t="str">
        <f>'Prognose jaar 2025'!F84</f>
        <v/>
      </c>
    </row>
    <row r="87" spans="1:29" ht="13.5" customHeight="1" x14ac:dyDescent="0.2">
      <c r="A87" s="128" t="s">
        <v>125</v>
      </c>
      <c r="B87" s="129">
        <f>'Realisatie jaar 2019'!C85</f>
        <v>0</v>
      </c>
      <c r="C87" s="130" t="str">
        <f>'Realisatie jaar 2019'!D85</f>
        <v/>
      </c>
      <c r="D87" s="131">
        <f>'Realisatie jaar 2019'!E85</f>
        <v>0</v>
      </c>
      <c r="E87" s="132" t="str">
        <f>'Realisatie jaar 2019'!F85</f>
        <v/>
      </c>
      <c r="F87" s="129">
        <f>'Realisatie jaar 2020'!C85</f>
        <v>0</v>
      </c>
      <c r="G87" s="130" t="str">
        <f>'Realisatie jaar 2020'!D85</f>
        <v/>
      </c>
      <c r="H87" s="131">
        <f>'Realisatie jaar 2020'!E85</f>
        <v>0</v>
      </c>
      <c r="I87" s="132" t="str">
        <f>'Realisatie jaar 2020'!F85</f>
        <v/>
      </c>
      <c r="J87" s="129">
        <f>'Realisatie jaar 2021'!C85</f>
        <v>0</v>
      </c>
      <c r="K87" s="130" t="str">
        <f>'Realisatie jaar 2021'!D85</f>
        <v/>
      </c>
      <c r="L87" s="131">
        <f>'Realisatie jaar 2021'!E85</f>
        <v>0</v>
      </c>
      <c r="M87" s="132" t="str">
        <f>'Realisatie jaar 2021'!F85</f>
        <v/>
      </c>
      <c r="N87" s="129">
        <f>'Prognose jaar 2022'!C85</f>
        <v>0</v>
      </c>
      <c r="O87" s="130" t="str">
        <f>'Prognose jaar 2022'!D85</f>
        <v/>
      </c>
      <c r="P87" s="131">
        <f>'Prognose jaar 2022'!E85</f>
        <v>0</v>
      </c>
      <c r="Q87" s="132" t="str">
        <f>'Prognose jaar 2022'!F85</f>
        <v/>
      </c>
      <c r="R87" s="129">
        <f>'Prognose jaar 2023'!C85</f>
        <v>0</v>
      </c>
      <c r="S87" s="130" t="str">
        <f>'Prognose jaar 2023'!D85</f>
        <v/>
      </c>
      <c r="T87" s="131">
        <f>'Prognose jaar 2023'!E85</f>
        <v>0</v>
      </c>
      <c r="U87" s="132" t="str">
        <f>'Prognose jaar 2023'!F85</f>
        <v/>
      </c>
      <c r="V87" s="129">
        <f>'Prognose jaar 2024'!C85</f>
        <v>0</v>
      </c>
      <c r="W87" s="130" t="str">
        <f>'Prognose jaar 2024'!D85</f>
        <v/>
      </c>
      <c r="X87" s="131">
        <f>'Prognose jaar 2024'!E85</f>
        <v>0</v>
      </c>
      <c r="Y87" s="132" t="str">
        <f>'Prognose jaar 2024'!F85</f>
        <v/>
      </c>
      <c r="Z87" s="129">
        <f>'Prognose jaar 2025'!C85</f>
        <v>0</v>
      </c>
      <c r="AA87" s="130" t="str">
        <f>'Prognose jaar 2025'!D85</f>
        <v/>
      </c>
      <c r="AB87" s="131">
        <f>'Prognose jaar 2025'!E85</f>
        <v>0</v>
      </c>
      <c r="AC87" s="132" t="str">
        <f>'Prognose jaar 2025'!F85</f>
        <v/>
      </c>
    </row>
    <row r="88" spans="1:29" ht="13.5" customHeight="1" x14ac:dyDescent="0.2">
      <c r="A88" s="119"/>
      <c r="B88" s="124"/>
      <c r="C88" s="136"/>
      <c r="D88" s="126"/>
      <c r="E88" s="137"/>
      <c r="F88" s="124"/>
      <c r="G88" s="136"/>
      <c r="H88" s="126"/>
      <c r="I88" s="137"/>
      <c r="J88" s="124"/>
      <c r="K88" s="136"/>
      <c r="L88" s="126"/>
      <c r="M88" s="137"/>
      <c r="N88" s="124"/>
      <c r="O88" s="136"/>
      <c r="P88" s="126"/>
      <c r="Q88" s="137"/>
      <c r="R88" s="124"/>
      <c r="S88" s="136"/>
      <c r="T88" s="126"/>
      <c r="U88" s="137"/>
      <c r="V88" s="124"/>
      <c r="W88" s="136"/>
      <c r="X88" s="126"/>
      <c r="Y88" s="137"/>
      <c r="Z88" s="124"/>
      <c r="AA88" s="136"/>
      <c r="AB88" s="126"/>
      <c r="AC88" s="137"/>
    </row>
    <row r="89" spans="1:29" ht="13.5" customHeight="1" x14ac:dyDescent="0.2">
      <c r="A89" s="128"/>
      <c r="B89" s="124"/>
      <c r="C89" s="136"/>
      <c r="D89" s="126"/>
      <c r="E89" s="137"/>
      <c r="F89" s="124"/>
      <c r="G89" s="136"/>
      <c r="H89" s="126"/>
      <c r="I89" s="137"/>
      <c r="J89" s="124"/>
      <c r="K89" s="136"/>
      <c r="L89" s="126"/>
      <c r="M89" s="137"/>
      <c r="N89" s="124"/>
      <c r="O89" s="136"/>
      <c r="P89" s="126"/>
      <c r="Q89" s="137"/>
      <c r="R89" s="124"/>
      <c r="S89" s="136"/>
      <c r="T89" s="126"/>
      <c r="U89" s="137"/>
      <c r="V89" s="124"/>
      <c r="W89" s="136"/>
      <c r="X89" s="126"/>
      <c r="Y89" s="137"/>
      <c r="Z89" s="124"/>
      <c r="AA89" s="136"/>
      <c r="AB89" s="126"/>
      <c r="AC89" s="137"/>
    </row>
    <row r="90" spans="1:29" ht="13.5" customHeight="1" x14ac:dyDescent="0.2">
      <c r="A90" s="119" t="s">
        <v>126</v>
      </c>
      <c r="B90" s="124">
        <f>'Realisatie jaar 2019'!C88</f>
        <v>0</v>
      </c>
      <c r="C90" s="125" t="str">
        <f>'Realisatie jaar 2019'!D88</f>
        <v/>
      </c>
      <c r="D90" s="126">
        <f>'Realisatie jaar 2019'!E88</f>
        <v>0</v>
      </c>
      <c r="E90" s="127" t="str">
        <f>'Realisatie jaar 2019'!F88</f>
        <v/>
      </c>
      <c r="F90" s="124">
        <f>'Realisatie jaar 2020'!C88</f>
        <v>0</v>
      </c>
      <c r="G90" s="125" t="str">
        <f>'Realisatie jaar 2020'!D88</f>
        <v/>
      </c>
      <c r="H90" s="126">
        <f>'Realisatie jaar 2020'!E88</f>
        <v>0</v>
      </c>
      <c r="I90" s="127" t="str">
        <f>'Realisatie jaar 2020'!F88</f>
        <v/>
      </c>
      <c r="J90" s="124">
        <f>'Realisatie jaar 2021'!C88</f>
        <v>0</v>
      </c>
      <c r="K90" s="125" t="str">
        <f>'Realisatie jaar 2021'!D88</f>
        <v/>
      </c>
      <c r="L90" s="126">
        <f>'Realisatie jaar 2021'!E88</f>
        <v>0</v>
      </c>
      <c r="M90" s="127" t="str">
        <f>'Realisatie jaar 2021'!F88</f>
        <v/>
      </c>
      <c r="N90" s="124">
        <f>'Prognose jaar 2022'!C88</f>
        <v>0</v>
      </c>
      <c r="O90" s="125" t="str">
        <f>'Prognose jaar 2022'!D88</f>
        <v/>
      </c>
      <c r="P90" s="126">
        <f>'Prognose jaar 2022'!E88</f>
        <v>0</v>
      </c>
      <c r="Q90" s="127" t="str">
        <f>'Prognose jaar 2022'!F88</f>
        <v/>
      </c>
      <c r="R90" s="124">
        <f>'Prognose jaar 2023'!C88</f>
        <v>0</v>
      </c>
      <c r="S90" s="125" t="str">
        <f>'Prognose jaar 2023'!D88</f>
        <v/>
      </c>
      <c r="T90" s="126">
        <f>'Prognose jaar 2023'!E88</f>
        <v>0</v>
      </c>
      <c r="U90" s="127" t="str">
        <f>'Prognose jaar 2023'!F88</f>
        <v/>
      </c>
      <c r="V90" s="124">
        <f>'Prognose jaar 2024'!C88</f>
        <v>0</v>
      </c>
      <c r="W90" s="125" t="str">
        <f>'Prognose jaar 2024'!D88</f>
        <v/>
      </c>
      <c r="X90" s="126">
        <f>'Prognose jaar 2024'!E88</f>
        <v>0</v>
      </c>
      <c r="Y90" s="127" t="str">
        <f>'Prognose jaar 2024'!F88</f>
        <v/>
      </c>
      <c r="Z90" s="124">
        <f>'Prognose jaar 2025'!C88</f>
        <v>0</v>
      </c>
      <c r="AA90" s="125" t="str">
        <f>'Prognose jaar 2025'!D88</f>
        <v/>
      </c>
      <c r="AB90" s="126">
        <f>'Prognose jaar 2025'!E88</f>
        <v>0</v>
      </c>
      <c r="AC90" s="127" t="str">
        <f>'Prognose jaar 2025'!F88</f>
        <v/>
      </c>
    </row>
    <row r="91" spans="1:29" ht="13.5" customHeight="1" x14ac:dyDescent="0.2">
      <c r="A91" s="119" t="s">
        <v>127</v>
      </c>
      <c r="B91" s="124">
        <f>'Realisatie jaar 2019'!C89</f>
        <v>0</v>
      </c>
      <c r="C91" s="125" t="str">
        <f>'Realisatie jaar 2019'!D89</f>
        <v/>
      </c>
      <c r="D91" s="126">
        <f>'Realisatie jaar 2019'!E89</f>
        <v>0</v>
      </c>
      <c r="E91" s="127" t="str">
        <f>'Realisatie jaar 2019'!F89</f>
        <v/>
      </c>
      <c r="F91" s="124">
        <f>'Realisatie jaar 2020'!C89</f>
        <v>0</v>
      </c>
      <c r="G91" s="125" t="str">
        <f>'Realisatie jaar 2020'!D89</f>
        <v/>
      </c>
      <c r="H91" s="126">
        <f>'Realisatie jaar 2020'!E89</f>
        <v>0</v>
      </c>
      <c r="I91" s="127" t="str">
        <f>'Realisatie jaar 2020'!F89</f>
        <v/>
      </c>
      <c r="J91" s="124">
        <f>'Realisatie jaar 2021'!C89</f>
        <v>0</v>
      </c>
      <c r="K91" s="125" t="str">
        <f>'Realisatie jaar 2021'!D89</f>
        <v/>
      </c>
      <c r="L91" s="126">
        <f>'Realisatie jaar 2021'!E89</f>
        <v>0</v>
      </c>
      <c r="M91" s="127" t="str">
        <f>'Realisatie jaar 2021'!F89</f>
        <v/>
      </c>
      <c r="N91" s="124">
        <f>'Prognose jaar 2022'!C89</f>
        <v>0</v>
      </c>
      <c r="O91" s="125" t="str">
        <f>'Prognose jaar 2022'!D89</f>
        <v/>
      </c>
      <c r="P91" s="126">
        <f>'Prognose jaar 2022'!E89</f>
        <v>0</v>
      </c>
      <c r="Q91" s="127" t="str">
        <f>'Prognose jaar 2022'!F89</f>
        <v/>
      </c>
      <c r="R91" s="124">
        <f>'Prognose jaar 2023'!C89</f>
        <v>0</v>
      </c>
      <c r="S91" s="125" t="str">
        <f>'Prognose jaar 2023'!D89</f>
        <v/>
      </c>
      <c r="T91" s="126">
        <f>'Prognose jaar 2023'!E89</f>
        <v>0</v>
      </c>
      <c r="U91" s="127" t="str">
        <f>'Prognose jaar 2023'!F89</f>
        <v/>
      </c>
      <c r="V91" s="124">
        <f>'Prognose jaar 2024'!C89</f>
        <v>0</v>
      </c>
      <c r="W91" s="125" t="str">
        <f>'Prognose jaar 2024'!D89</f>
        <v/>
      </c>
      <c r="X91" s="126">
        <f>'Prognose jaar 2024'!E89</f>
        <v>0</v>
      </c>
      <c r="Y91" s="127" t="str">
        <f>'Prognose jaar 2024'!F89</f>
        <v/>
      </c>
      <c r="Z91" s="124">
        <f>'Prognose jaar 2025'!C89</f>
        <v>0</v>
      </c>
      <c r="AA91" s="125" t="str">
        <f>'Prognose jaar 2025'!D89</f>
        <v/>
      </c>
      <c r="AB91" s="126">
        <f>'Prognose jaar 2025'!E89</f>
        <v>0</v>
      </c>
      <c r="AC91" s="127" t="str">
        <f>'Prognose jaar 2025'!F89</f>
        <v/>
      </c>
    </row>
    <row r="92" spans="1:29" ht="13.5" customHeight="1" x14ac:dyDescent="0.2">
      <c r="A92" s="119" t="s">
        <v>128</v>
      </c>
      <c r="B92" s="124">
        <f>'Realisatie jaar 2019'!C90</f>
        <v>0</v>
      </c>
      <c r="C92" s="125" t="str">
        <f>'Realisatie jaar 2019'!D90</f>
        <v/>
      </c>
      <c r="D92" s="126">
        <f>'Realisatie jaar 2019'!E90</f>
        <v>0</v>
      </c>
      <c r="E92" s="127" t="str">
        <f>'Realisatie jaar 2019'!F90</f>
        <v/>
      </c>
      <c r="F92" s="124">
        <f>'Realisatie jaar 2020'!C90</f>
        <v>0</v>
      </c>
      <c r="G92" s="125" t="str">
        <f>'Realisatie jaar 2020'!D90</f>
        <v/>
      </c>
      <c r="H92" s="126">
        <f>'Realisatie jaar 2020'!E90</f>
        <v>0</v>
      </c>
      <c r="I92" s="127" t="str">
        <f>'Realisatie jaar 2020'!F90</f>
        <v/>
      </c>
      <c r="J92" s="124">
        <f>'Realisatie jaar 2021'!C90</f>
        <v>0</v>
      </c>
      <c r="K92" s="125" t="str">
        <f>'Realisatie jaar 2021'!D90</f>
        <v/>
      </c>
      <c r="L92" s="126">
        <f>'Realisatie jaar 2021'!E90</f>
        <v>0</v>
      </c>
      <c r="M92" s="127" t="str">
        <f>'Realisatie jaar 2021'!F90</f>
        <v/>
      </c>
      <c r="N92" s="124">
        <f>'Prognose jaar 2022'!C90</f>
        <v>0</v>
      </c>
      <c r="O92" s="125" t="str">
        <f>'Prognose jaar 2022'!D90</f>
        <v/>
      </c>
      <c r="P92" s="126">
        <f>'Prognose jaar 2022'!E90</f>
        <v>0</v>
      </c>
      <c r="Q92" s="127" t="str">
        <f>'Prognose jaar 2022'!F90</f>
        <v/>
      </c>
      <c r="R92" s="124">
        <f>'Prognose jaar 2023'!C90</f>
        <v>0</v>
      </c>
      <c r="S92" s="125" t="str">
        <f>'Prognose jaar 2023'!D90</f>
        <v/>
      </c>
      <c r="T92" s="126">
        <f>'Prognose jaar 2023'!E90</f>
        <v>0</v>
      </c>
      <c r="U92" s="127" t="str">
        <f>'Prognose jaar 2023'!F90</f>
        <v/>
      </c>
      <c r="V92" s="124">
        <f>'Prognose jaar 2024'!C90</f>
        <v>0</v>
      </c>
      <c r="W92" s="125" t="str">
        <f>'Prognose jaar 2024'!D90</f>
        <v/>
      </c>
      <c r="X92" s="126">
        <f>'Prognose jaar 2024'!E90</f>
        <v>0</v>
      </c>
      <c r="Y92" s="127" t="str">
        <f>'Prognose jaar 2024'!F90</f>
        <v/>
      </c>
      <c r="Z92" s="124">
        <f>'Prognose jaar 2025'!C90</f>
        <v>0</v>
      </c>
      <c r="AA92" s="125" t="str">
        <f>'Prognose jaar 2025'!D90</f>
        <v/>
      </c>
      <c r="AB92" s="126">
        <f>'Prognose jaar 2025'!E90</f>
        <v>0</v>
      </c>
      <c r="AC92" s="127" t="str">
        <f>'Prognose jaar 2025'!F90</f>
        <v/>
      </c>
    </row>
    <row r="93" spans="1:29" ht="13.5" customHeight="1" x14ac:dyDescent="0.2">
      <c r="A93" s="119" t="s">
        <v>129</v>
      </c>
      <c r="B93" s="124">
        <f>'Realisatie jaar 2019'!C91</f>
        <v>0</v>
      </c>
      <c r="C93" s="125" t="str">
        <f>'Realisatie jaar 2019'!D91</f>
        <v/>
      </c>
      <c r="D93" s="126">
        <f>'Realisatie jaar 2019'!E91</f>
        <v>0</v>
      </c>
      <c r="E93" s="127" t="str">
        <f>'Realisatie jaar 2019'!F91</f>
        <v/>
      </c>
      <c r="F93" s="124">
        <f>'Realisatie jaar 2020'!C91</f>
        <v>0</v>
      </c>
      <c r="G93" s="125" t="str">
        <f>'Realisatie jaar 2020'!D91</f>
        <v/>
      </c>
      <c r="H93" s="126">
        <f>'Realisatie jaar 2020'!E91</f>
        <v>0</v>
      </c>
      <c r="I93" s="127" t="str">
        <f>'Realisatie jaar 2020'!F91</f>
        <v/>
      </c>
      <c r="J93" s="124">
        <f>'Realisatie jaar 2021'!C91</f>
        <v>0</v>
      </c>
      <c r="K93" s="125" t="str">
        <f>'Realisatie jaar 2021'!D91</f>
        <v/>
      </c>
      <c r="L93" s="126">
        <f>'Realisatie jaar 2021'!E91</f>
        <v>0</v>
      </c>
      <c r="M93" s="127" t="str">
        <f>'Realisatie jaar 2021'!F91</f>
        <v/>
      </c>
      <c r="N93" s="124">
        <f>'Prognose jaar 2022'!C91</f>
        <v>0</v>
      </c>
      <c r="O93" s="125" t="str">
        <f>'Prognose jaar 2022'!D91</f>
        <v/>
      </c>
      <c r="P93" s="126">
        <f>'Prognose jaar 2022'!E91</f>
        <v>0</v>
      </c>
      <c r="Q93" s="127" t="str">
        <f>'Prognose jaar 2022'!F91</f>
        <v/>
      </c>
      <c r="R93" s="124">
        <f>'Prognose jaar 2023'!C91</f>
        <v>0</v>
      </c>
      <c r="S93" s="125" t="str">
        <f>'Prognose jaar 2023'!D91</f>
        <v/>
      </c>
      <c r="T93" s="126">
        <f>'Prognose jaar 2023'!E91</f>
        <v>0</v>
      </c>
      <c r="U93" s="127" t="str">
        <f>'Prognose jaar 2023'!F91</f>
        <v/>
      </c>
      <c r="V93" s="124">
        <f>'Prognose jaar 2024'!C91</f>
        <v>0</v>
      </c>
      <c r="W93" s="125" t="str">
        <f>'Prognose jaar 2024'!D91</f>
        <v/>
      </c>
      <c r="X93" s="126">
        <f>'Prognose jaar 2024'!E91</f>
        <v>0</v>
      </c>
      <c r="Y93" s="127" t="str">
        <f>'Prognose jaar 2024'!F91</f>
        <v/>
      </c>
      <c r="Z93" s="124">
        <f>'Prognose jaar 2025'!C91</f>
        <v>0</v>
      </c>
      <c r="AA93" s="125" t="str">
        <f>'Prognose jaar 2025'!D91</f>
        <v/>
      </c>
      <c r="AB93" s="126">
        <f>'Prognose jaar 2025'!E91</f>
        <v>0</v>
      </c>
      <c r="AC93" s="127" t="str">
        <f>'Prognose jaar 2025'!F91</f>
        <v/>
      </c>
    </row>
    <row r="94" spans="1:29" ht="13.5" customHeight="1" x14ac:dyDescent="0.2">
      <c r="A94" s="119" t="s">
        <v>130</v>
      </c>
      <c r="B94" s="124">
        <f>'Realisatie jaar 2019'!C92</f>
        <v>0</v>
      </c>
      <c r="C94" s="125" t="str">
        <f>'Realisatie jaar 2019'!D92</f>
        <v/>
      </c>
      <c r="D94" s="126">
        <f>'Realisatie jaar 2019'!E92</f>
        <v>0</v>
      </c>
      <c r="E94" s="127" t="str">
        <f>'Realisatie jaar 2019'!F92</f>
        <v/>
      </c>
      <c r="F94" s="124">
        <f>'Realisatie jaar 2020'!C92</f>
        <v>0</v>
      </c>
      <c r="G94" s="125" t="str">
        <f>'Realisatie jaar 2020'!D92</f>
        <v/>
      </c>
      <c r="H94" s="126">
        <f>'Realisatie jaar 2020'!E92</f>
        <v>0</v>
      </c>
      <c r="I94" s="127" t="str">
        <f>'Realisatie jaar 2020'!F92</f>
        <v/>
      </c>
      <c r="J94" s="124">
        <f>'Realisatie jaar 2021'!C92</f>
        <v>0</v>
      </c>
      <c r="K94" s="125" t="str">
        <f>'Realisatie jaar 2021'!D92</f>
        <v/>
      </c>
      <c r="L94" s="126">
        <f>'Realisatie jaar 2021'!E92</f>
        <v>0</v>
      </c>
      <c r="M94" s="127" t="str">
        <f>'Realisatie jaar 2021'!F92</f>
        <v/>
      </c>
      <c r="N94" s="124">
        <f>'Prognose jaar 2022'!C92</f>
        <v>0</v>
      </c>
      <c r="O94" s="125" t="str">
        <f>'Prognose jaar 2022'!D92</f>
        <v/>
      </c>
      <c r="P94" s="126">
        <f>'Prognose jaar 2022'!E92</f>
        <v>0</v>
      </c>
      <c r="Q94" s="127" t="str">
        <f>'Prognose jaar 2022'!F92</f>
        <v/>
      </c>
      <c r="R94" s="124">
        <f>'Prognose jaar 2023'!C92</f>
        <v>0</v>
      </c>
      <c r="S94" s="125" t="str">
        <f>'Prognose jaar 2023'!D92</f>
        <v/>
      </c>
      <c r="T94" s="126">
        <f>'Prognose jaar 2023'!E92</f>
        <v>0</v>
      </c>
      <c r="U94" s="127" t="str">
        <f>'Prognose jaar 2023'!F92</f>
        <v/>
      </c>
      <c r="V94" s="124">
        <f>'Prognose jaar 2024'!C92</f>
        <v>0</v>
      </c>
      <c r="W94" s="125" t="str">
        <f>'Prognose jaar 2024'!D92</f>
        <v/>
      </c>
      <c r="X94" s="126">
        <f>'Prognose jaar 2024'!E92</f>
        <v>0</v>
      </c>
      <c r="Y94" s="127" t="str">
        <f>'Prognose jaar 2024'!F92</f>
        <v/>
      </c>
      <c r="Z94" s="124">
        <f>'Prognose jaar 2025'!C92</f>
        <v>0</v>
      </c>
      <c r="AA94" s="125" t="str">
        <f>'Prognose jaar 2025'!D92</f>
        <v/>
      </c>
      <c r="AB94" s="126">
        <f>'Prognose jaar 2025'!E92</f>
        <v>0</v>
      </c>
      <c r="AC94" s="127" t="str">
        <f>'Prognose jaar 2025'!F92</f>
        <v/>
      </c>
    </row>
    <row r="95" spans="1:29" ht="13.5" customHeight="1" x14ac:dyDescent="0.2">
      <c r="A95" s="119" t="s">
        <v>131</v>
      </c>
      <c r="B95" s="124">
        <f>'Realisatie jaar 2019'!C93</f>
        <v>0</v>
      </c>
      <c r="C95" s="125" t="str">
        <f>'Realisatie jaar 2019'!D93</f>
        <v/>
      </c>
      <c r="D95" s="126">
        <f>'Realisatie jaar 2019'!E93</f>
        <v>0</v>
      </c>
      <c r="E95" s="127" t="str">
        <f>'Realisatie jaar 2019'!F93</f>
        <v/>
      </c>
      <c r="F95" s="124">
        <f>'Realisatie jaar 2020'!C93</f>
        <v>0</v>
      </c>
      <c r="G95" s="125" t="str">
        <f>'Realisatie jaar 2020'!D93</f>
        <v/>
      </c>
      <c r="H95" s="126">
        <f>'Realisatie jaar 2020'!E93</f>
        <v>0</v>
      </c>
      <c r="I95" s="127" t="str">
        <f>'Realisatie jaar 2020'!F93</f>
        <v/>
      </c>
      <c r="J95" s="124">
        <f>'Realisatie jaar 2021'!C93</f>
        <v>0</v>
      </c>
      <c r="K95" s="125" t="str">
        <f>'Realisatie jaar 2021'!D93</f>
        <v/>
      </c>
      <c r="L95" s="126">
        <f>'Realisatie jaar 2021'!E93</f>
        <v>0</v>
      </c>
      <c r="M95" s="127" t="str">
        <f>'Realisatie jaar 2021'!F93</f>
        <v/>
      </c>
      <c r="N95" s="124">
        <f>'Prognose jaar 2022'!C93</f>
        <v>0</v>
      </c>
      <c r="O95" s="125" t="str">
        <f>'Prognose jaar 2022'!D93</f>
        <v/>
      </c>
      <c r="P95" s="126">
        <f>'Prognose jaar 2022'!E93</f>
        <v>0</v>
      </c>
      <c r="Q95" s="127" t="str">
        <f>'Prognose jaar 2022'!F93</f>
        <v/>
      </c>
      <c r="R95" s="124">
        <f>'Prognose jaar 2023'!C93</f>
        <v>0</v>
      </c>
      <c r="S95" s="125" t="str">
        <f>'Prognose jaar 2023'!D93</f>
        <v/>
      </c>
      <c r="T95" s="126">
        <f>'Prognose jaar 2023'!E93</f>
        <v>0</v>
      </c>
      <c r="U95" s="127" t="str">
        <f>'Prognose jaar 2023'!F93</f>
        <v/>
      </c>
      <c r="V95" s="124">
        <f>'Prognose jaar 2024'!C93</f>
        <v>0</v>
      </c>
      <c r="W95" s="125" t="str">
        <f>'Prognose jaar 2024'!D93</f>
        <v/>
      </c>
      <c r="X95" s="126">
        <f>'Prognose jaar 2024'!E93</f>
        <v>0</v>
      </c>
      <c r="Y95" s="127" t="str">
        <f>'Prognose jaar 2024'!F93</f>
        <v/>
      </c>
      <c r="Z95" s="124">
        <f>'Prognose jaar 2025'!C93</f>
        <v>0</v>
      </c>
      <c r="AA95" s="125" t="str">
        <f>'Prognose jaar 2025'!D93</f>
        <v/>
      </c>
      <c r="AB95" s="126">
        <f>'Prognose jaar 2025'!E93</f>
        <v>0</v>
      </c>
      <c r="AC95" s="127" t="str">
        <f>'Prognose jaar 2025'!F93</f>
        <v/>
      </c>
    </row>
    <row r="96" spans="1:29" ht="13.5" customHeight="1" x14ac:dyDescent="0.2">
      <c r="A96" s="119" t="s">
        <v>132</v>
      </c>
      <c r="B96" s="124">
        <f>'Realisatie jaar 2019'!C94</f>
        <v>0</v>
      </c>
      <c r="C96" s="125" t="str">
        <f>'Realisatie jaar 2019'!D94</f>
        <v/>
      </c>
      <c r="D96" s="126">
        <f>'Realisatie jaar 2019'!E94</f>
        <v>0</v>
      </c>
      <c r="E96" s="127" t="str">
        <f>'Realisatie jaar 2019'!F94</f>
        <v/>
      </c>
      <c r="F96" s="124">
        <f>'Realisatie jaar 2020'!C94</f>
        <v>0</v>
      </c>
      <c r="G96" s="125" t="str">
        <f>'Realisatie jaar 2020'!D94</f>
        <v/>
      </c>
      <c r="H96" s="126">
        <f>'Realisatie jaar 2020'!E94</f>
        <v>0</v>
      </c>
      <c r="I96" s="127" t="str">
        <f>'Realisatie jaar 2020'!F94</f>
        <v/>
      </c>
      <c r="J96" s="124">
        <f>'Realisatie jaar 2021'!C94</f>
        <v>0</v>
      </c>
      <c r="K96" s="125" t="str">
        <f>'Realisatie jaar 2021'!D94</f>
        <v/>
      </c>
      <c r="L96" s="126">
        <f>'Realisatie jaar 2021'!E94</f>
        <v>0</v>
      </c>
      <c r="M96" s="127" t="str">
        <f>'Realisatie jaar 2021'!F94</f>
        <v/>
      </c>
      <c r="N96" s="124">
        <f>'Prognose jaar 2022'!C94</f>
        <v>0</v>
      </c>
      <c r="O96" s="125" t="str">
        <f>'Prognose jaar 2022'!D94</f>
        <v/>
      </c>
      <c r="P96" s="126">
        <f>'Prognose jaar 2022'!E94</f>
        <v>0</v>
      </c>
      <c r="Q96" s="127" t="str">
        <f>'Prognose jaar 2022'!F94</f>
        <v/>
      </c>
      <c r="R96" s="124">
        <f>'Prognose jaar 2023'!C94</f>
        <v>0</v>
      </c>
      <c r="S96" s="125" t="str">
        <f>'Prognose jaar 2023'!D94</f>
        <v/>
      </c>
      <c r="T96" s="126">
        <f>'Prognose jaar 2023'!E94</f>
        <v>0</v>
      </c>
      <c r="U96" s="127" t="str">
        <f>'Prognose jaar 2023'!F94</f>
        <v/>
      </c>
      <c r="V96" s="124">
        <f>'Prognose jaar 2024'!C94</f>
        <v>0</v>
      </c>
      <c r="W96" s="125" t="str">
        <f>'Prognose jaar 2024'!D94</f>
        <v/>
      </c>
      <c r="X96" s="126">
        <f>'Prognose jaar 2024'!E94</f>
        <v>0</v>
      </c>
      <c r="Y96" s="127" t="str">
        <f>'Prognose jaar 2024'!F94</f>
        <v/>
      </c>
      <c r="Z96" s="124">
        <f>'Prognose jaar 2025'!C94</f>
        <v>0</v>
      </c>
      <c r="AA96" s="125" t="str">
        <f>'Prognose jaar 2025'!D94</f>
        <v/>
      </c>
      <c r="AB96" s="126">
        <f>'Prognose jaar 2025'!E94</f>
        <v>0</v>
      </c>
      <c r="AC96" s="127" t="str">
        <f>'Prognose jaar 2025'!F94</f>
        <v/>
      </c>
    </row>
    <row r="97" spans="1:29" ht="13.5" customHeight="1" x14ac:dyDescent="0.2">
      <c r="A97" s="119" t="s">
        <v>133</v>
      </c>
      <c r="B97" s="124">
        <f>'Realisatie jaar 2019'!C95</f>
        <v>0</v>
      </c>
      <c r="C97" s="125" t="str">
        <f>'Realisatie jaar 2019'!D95</f>
        <v/>
      </c>
      <c r="D97" s="126">
        <f>'Realisatie jaar 2019'!E95</f>
        <v>0</v>
      </c>
      <c r="E97" s="127" t="str">
        <f>'Realisatie jaar 2019'!F95</f>
        <v/>
      </c>
      <c r="F97" s="124">
        <f>'Realisatie jaar 2020'!C95</f>
        <v>0</v>
      </c>
      <c r="G97" s="125" t="str">
        <f>'Realisatie jaar 2020'!D95</f>
        <v/>
      </c>
      <c r="H97" s="126">
        <f>'Realisatie jaar 2020'!E95</f>
        <v>0</v>
      </c>
      <c r="I97" s="127" t="str">
        <f>'Realisatie jaar 2020'!F95</f>
        <v/>
      </c>
      <c r="J97" s="124">
        <f>'Realisatie jaar 2021'!C95</f>
        <v>0</v>
      </c>
      <c r="K97" s="125" t="str">
        <f>'Realisatie jaar 2021'!D95</f>
        <v/>
      </c>
      <c r="L97" s="126">
        <f>'Realisatie jaar 2021'!E95</f>
        <v>0</v>
      </c>
      <c r="M97" s="127" t="str">
        <f>'Realisatie jaar 2021'!F95</f>
        <v/>
      </c>
      <c r="N97" s="124">
        <f>'Prognose jaar 2022'!C95</f>
        <v>0</v>
      </c>
      <c r="O97" s="125" t="str">
        <f>'Prognose jaar 2022'!D95</f>
        <v/>
      </c>
      <c r="P97" s="126">
        <f>'Prognose jaar 2022'!E95</f>
        <v>0</v>
      </c>
      <c r="Q97" s="127" t="str">
        <f>'Prognose jaar 2022'!F95</f>
        <v/>
      </c>
      <c r="R97" s="124">
        <f>'Prognose jaar 2023'!C95</f>
        <v>0</v>
      </c>
      <c r="S97" s="125" t="str">
        <f>'Prognose jaar 2023'!D95</f>
        <v/>
      </c>
      <c r="T97" s="126">
        <f>'Prognose jaar 2023'!E95</f>
        <v>0</v>
      </c>
      <c r="U97" s="127" t="str">
        <f>'Prognose jaar 2023'!F95</f>
        <v/>
      </c>
      <c r="V97" s="124">
        <f>'Prognose jaar 2024'!C95</f>
        <v>0</v>
      </c>
      <c r="W97" s="125" t="str">
        <f>'Prognose jaar 2024'!D95</f>
        <v/>
      </c>
      <c r="X97" s="126">
        <f>'Prognose jaar 2024'!E95</f>
        <v>0</v>
      </c>
      <c r="Y97" s="127" t="str">
        <f>'Prognose jaar 2024'!F95</f>
        <v/>
      </c>
      <c r="Z97" s="124">
        <f>'Prognose jaar 2025'!C95</f>
        <v>0</v>
      </c>
      <c r="AA97" s="125" t="str">
        <f>'Prognose jaar 2025'!D95</f>
        <v/>
      </c>
      <c r="AB97" s="126">
        <f>'Prognose jaar 2025'!E95</f>
        <v>0</v>
      </c>
      <c r="AC97" s="127" t="str">
        <f>'Prognose jaar 2025'!F95</f>
        <v/>
      </c>
    </row>
    <row r="98" spans="1:29" ht="13.5" customHeight="1" x14ac:dyDescent="0.2">
      <c r="A98" s="119" t="s">
        <v>134</v>
      </c>
      <c r="B98" s="124">
        <f>'Realisatie jaar 2019'!C96</f>
        <v>0</v>
      </c>
      <c r="C98" s="125" t="str">
        <f>'Realisatie jaar 2019'!D96</f>
        <v/>
      </c>
      <c r="D98" s="126">
        <f>'Realisatie jaar 2019'!E96</f>
        <v>0</v>
      </c>
      <c r="E98" s="127" t="str">
        <f>'Realisatie jaar 2019'!F96</f>
        <v/>
      </c>
      <c r="F98" s="124">
        <f>'Realisatie jaar 2020'!C96</f>
        <v>0</v>
      </c>
      <c r="G98" s="125" t="str">
        <f>'Realisatie jaar 2020'!D96</f>
        <v/>
      </c>
      <c r="H98" s="126">
        <f>'Realisatie jaar 2020'!E96</f>
        <v>0</v>
      </c>
      <c r="I98" s="127" t="str">
        <f>'Realisatie jaar 2020'!F96</f>
        <v/>
      </c>
      <c r="J98" s="124">
        <f>'Realisatie jaar 2021'!C96</f>
        <v>0</v>
      </c>
      <c r="K98" s="125" t="str">
        <f>'Realisatie jaar 2021'!D96</f>
        <v/>
      </c>
      <c r="L98" s="126">
        <f>'Realisatie jaar 2021'!E96</f>
        <v>0</v>
      </c>
      <c r="M98" s="127" t="str">
        <f>'Realisatie jaar 2021'!F96</f>
        <v/>
      </c>
      <c r="N98" s="124">
        <f>'Prognose jaar 2022'!C96</f>
        <v>0</v>
      </c>
      <c r="O98" s="125" t="str">
        <f>'Prognose jaar 2022'!D96</f>
        <v/>
      </c>
      <c r="P98" s="126">
        <f>'Prognose jaar 2022'!E96</f>
        <v>0</v>
      </c>
      <c r="Q98" s="127" t="str">
        <f>'Prognose jaar 2022'!F96</f>
        <v/>
      </c>
      <c r="R98" s="124">
        <f>'Prognose jaar 2023'!C96</f>
        <v>0</v>
      </c>
      <c r="S98" s="125" t="str">
        <f>'Prognose jaar 2023'!D96</f>
        <v/>
      </c>
      <c r="T98" s="126">
        <f>'Prognose jaar 2023'!E96</f>
        <v>0</v>
      </c>
      <c r="U98" s="127" t="str">
        <f>'Prognose jaar 2023'!F96</f>
        <v/>
      </c>
      <c r="V98" s="124">
        <f>'Prognose jaar 2024'!C96</f>
        <v>0</v>
      </c>
      <c r="W98" s="125" t="str">
        <f>'Prognose jaar 2024'!D96</f>
        <v/>
      </c>
      <c r="X98" s="126">
        <f>'Prognose jaar 2024'!E96</f>
        <v>0</v>
      </c>
      <c r="Y98" s="127" t="str">
        <f>'Prognose jaar 2024'!F96</f>
        <v/>
      </c>
      <c r="Z98" s="124">
        <f>'Prognose jaar 2025'!C96</f>
        <v>0</v>
      </c>
      <c r="AA98" s="125" t="str">
        <f>'Prognose jaar 2025'!D96</f>
        <v/>
      </c>
      <c r="AB98" s="126">
        <f>'Prognose jaar 2025'!E96</f>
        <v>0</v>
      </c>
      <c r="AC98" s="127" t="str">
        <f>'Prognose jaar 2025'!F96</f>
        <v/>
      </c>
    </row>
    <row r="99" spans="1:29" ht="13.5" customHeight="1" x14ac:dyDescent="0.2">
      <c r="A99" s="119" t="s">
        <v>135</v>
      </c>
      <c r="B99" s="124">
        <f>'Realisatie jaar 2019'!C97</f>
        <v>0</v>
      </c>
      <c r="C99" s="125" t="str">
        <f>'Realisatie jaar 2019'!D97</f>
        <v/>
      </c>
      <c r="D99" s="126">
        <f>'Realisatie jaar 2019'!E97</f>
        <v>0</v>
      </c>
      <c r="E99" s="127" t="str">
        <f>'Realisatie jaar 2019'!F97</f>
        <v/>
      </c>
      <c r="F99" s="124">
        <f>'Realisatie jaar 2020'!C97</f>
        <v>0</v>
      </c>
      <c r="G99" s="125" t="str">
        <f>'Realisatie jaar 2020'!D97</f>
        <v/>
      </c>
      <c r="H99" s="126">
        <f>'Realisatie jaar 2020'!E97</f>
        <v>0</v>
      </c>
      <c r="I99" s="127" t="str">
        <f>'Realisatie jaar 2020'!F97</f>
        <v/>
      </c>
      <c r="J99" s="124">
        <f>'Realisatie jaar 2021'!C97</f>
        <v>0</v>
      </c>
      <c r="K99" s="125" t="str">
        <f>'Realisatie jaar 2021'!D97</f>
        <v/>
      </c>
      <c r="L99" s="126">
        <f>'Realisatie jaar 2021'!E97</f>
        <v>0</v>
      </c>
      <c r="M99" s="127" t="str">
        <f>'Realisatie jaar 2021'!F97</f>
        <v/>
      </c>
      <c r="N99" s="124">
        <f>'Prognose jaar 2022'!C97</f>
        <v>0</v>
      </c>
      <c r="O99" s="125" t="str">
        <f>'Prognose jaar 2022'!D97</f>
        <v/>
      </c>
      <c r="P99" s="126">
        <f>'Prognose jaar 2022'!E97</f>
        <v>0</v>
      </c>
      <c r="Q99" s="127" t="str">
        <f>'Prognose jaar 2022'!F97</f>
        <v/>
      </c>
      <c r="R99" s="124">
        <f>'Prognose jaar 2023'!C97</f>
        <v>0</v>
      </c>
      <c r="S99" s="125" t="str">
        <f>'Prognose jaar 2023'!D97</f>
        <v/>
      </c>
      <c r="T99" s="126">
        <f>'Prognose jaar 2023'!E97</f>
        <v>0</v>
      </c>
      <c r="U99" s="127" t="str">
        <f>'Prognose jaar 2023'!F97</f>
        <v/>
      </c>
      <c r="V99" s="124">
        <f>'Prognose jaar 2024'!C97</f>
        <v>0</v>
      </c>
      <c r="W99" s="125" t="str">
        <f>'Prognose jaar 2024'!D97</f>
        <v/>
      </c>
      <c r="X99" s="126">
        <f>'Prognose jaar 2024'!E97</f>
        <v>0</v>
      </c>
      <c r="Y99" s="127" t="str">
        <f>'Prognose jaar 2024'!F97</f>
        <v/>
      </c>
      <c r="Z99" s="124">
        <f>'Prognose jaar 2025'!C97</f>
        <v>0</v>
      </c>
      <c r="AA99" s="125" t="str">
        <f>'Prognose jaar 2025'!D97</f>
        <v/>
      </c>
      <c r="AB99" s="126">
        <f>'Prognose jaar 2025'!E97</f>
        <v>0</v>
      </c>
      <c r="AC99" s="127" t="str">
        <f>'Prognose jaar 2025'!F97</f>
        <v/>
      </c>
    </row>
    <row r="100" spans="1:29" ht="13.5" customHeight="1" x14ac:dyDescent="0.2">
      <c r="A100" s="119" t="s">
        <v>136</v>
      </c>
      <c r="B100" s="124">
        <f>'Realisatie jaar 2019'!C98</f>
        <v>0</v>
      </c>
      <c r="C100" s="125" t="str">
        <f>'Realisatie jaar 2019'!D98</f>
        <v/>
      </c>
      <c r="D100" s="126">
        <f>'Realisatie jaar 2019'!E98</f>
        <v>0</v>
      </c>
      <c r="E100" s="127" t="str">
        <f>'Realisatie jaar 2019'!F98</f>
        <v/>
      </c>
      <c r="F100" s="124">
        <f>'Realisatie jaar 2020'!C98</f>
        <v>0</v>
      </c>
      <c r="G100" s="125" t="str">
        <f>'Realisatie jaar 2020'!D98</f>
        <v/>
      </c>
      <c r="H100" s="126">
        <f>'Realisatie jaar 2020'!E98</f>
        <v>0</v>
      </c>
      <c r="I100" s="127" t="str">
        <f>'Realisatie jaar 2020'!F98</f>
        <v/>
      </c>
      <c r="J100" s="124">
        <f>'Realisatie jaar 2021'!C98</f>
        <v>0</v>
      </c>
      <c r="K100" s="125" t="str">
        <f>'Realisatie jaar 2021'!D98</f>
        <v/>
      </c>
      <c r="L100" s="126">
        <f>'Realisatie jaar 2021'!E98</f>
        <v>0</v>
      </c>
      <c r="M100" s="127" t="str">
        <f>'Realisatie jaar 2021'!F98</f>
        <v/>
      </c>
      <c r="N100" s="124">
        <f>'Prognose jaar 2022'!C98</f>
        <v>0</v>
      </c>
      <c r="O100" s="125" t="str">
        <f>'Prognose jaar 2022'!D98</f>
        <v/>
      </c>
      <c r="P100" s="126">
        <f>'Prognose jaar 2022'!E98</f>
        <v>0</v>
      </c>
      <c r="Q100" s="127" t="str">
        <f>'Prognose jaar 2022'!F98</f>
        <v/>
      </c>
      <c r="R100" s="124">
        <f>'Prognose jaar 2023'!C98</f>
        <v>0</v>
      </c>
      <c r="S100" s="125" t="str">
        <f>'Prognose jaar 2023'!D98</f>
        <v/>
      </c>
      <c r="T100" s="126">
        <f>'Prognose jaar 2023'!E98</f>
        <v>0</v>
      </c>
      <c r="U100" s="127" t="str">
        <f>'Prognose jaar 2023'!F98</f>
        <v/>
      </c>
      <c r="V100" s="124">
        <f>'Prognose jaar 2024'!C98</f>
        <v>0</v>
      </c>
      <c r="W100" s="125" t="str">
        <f>'Prognose jaar 2024'!D98</f>
        <v/>
      </c>
      <c r="X100" s="126">
        <f>'Prognose jaar 2024'!E98</f>
        <v>0</v>
      </c>
      <c r="Y100" s="127" t="str">
        <f>'Prognose jaar 2024'!F98</f>
        <v/>
      </c>
      <c r="Z100" s="124">
        <f>'Prognose jaar 2025'!C98</f>
        <v>0</v>
      </c>
      <c r="AA100" s="125" t="str">
        <f>'Prognose jaar 2025'!D98</f>
        <v/>
      </c>
      <c r="AB100" s="126">
        <f>'Prognose jaar 2025'!E98</f>
        <v>0</v>
      </c>
      <c r="AC100" s="127" t="str">
        <f>'Prognose jaar 2025'!F98</f>
        <v/>
      </c>
    </row>
    <row r="101" spans="1:29" ht="13.5" customHeight="1" x14ac:dyDescent="0.2">
      <c r="A101" s="119" t="s">
        <v>137</v>
      </c>
      <c r="B101" s="124">
        <f>'Realisatie jaar 2019'!C99</f>
        <v>0</v>
      </c>
      <c r="C101" s="125" t="str">
        <f>'Realisatie jaar 2019'!D99</f>
        <v/>
      </c>
      <c r="D101" s="126">
        <f>'Realisatie jaar 2019'!E99</f>
        <v>0</v>
      </c>
      <c r="E101" s="127" t="str">
        <f>'Realisatie jaar 2019'!F99</f>
        <v/>
      </c>
      <c r="F101" s="124">
        <f>'Realisatie jaar 2020'!C99</f>
        <v>0</v>
      </c>
      <c r="G101" s="125" t="str">
        <f>'Realisatie jaar 2020'!D99</f>
        <v/>
      </c>
      <c r="H101" s="126">
        <f>'Realisatie jaar 2020'!E99</f>
        <v>0</v>
      </c>
      <c r="I101" s="127" t="str">
        <f>'Realisatie jaar 2020'!F99</f>
        <v/>
      </c>
      <c r="J101" s="124">
        <f>'Realisatie jaar 2021'!C99</f>
        <v>0</v>
      </c>
      <c r="K101" s="125" t="str">
        <f>'Realisatie jaar 2021'!D99</f>
        <v/>
      </c>
      <c r="L101" s="126">
        <f>'Realisatie jaar 2021'!E99</f>
        <v>0</v>
      </c>
      <c r="M101" s="127" t="str">
        <f>'Realisatie jaar 2021'!F99</f>
        <v/>
      </c>
      <c r="N101" s="124">
        <f>'Prognose jaar 2022'!C99</f>
        <v>0</v>
      </c>
      <c r="O101" s="125" t="str">
        <f>'Prognose jaar 2022'!D99</f>
        <v/>
      </c>
      <c r="P101" s="126">
        <f>'Prognose jaar 2022'!E99</f>
        <v>0</v>
      </c>
      <c r="Q101" s="127" t="str">
        <f>'Prognose jaar 2022'!F99</f>
        <v/>
      </c>
      <c r="R101" s="124">
        <f>'Prognose jaar 2023'!C99</f>
        <v>0</v>
      </c>
      <c r="S101" s="125" t="str">
        <f>'Prognose jaar 2023'!D99</f>
        <v/>
      </c>
      <c r="T101" s="126">
        <f>'Prognose jaar 2023'!E99</f>
        <v>0</v>
      </c>
      <c r="U101" s="127" t="str">
        <f>'Prognose jaar 2023'!F99</f>
        <v/>
      </c>
      <c r="V101" s="124">
        <f>'Prognose jaar 2024'!C99</f>
        <v>0</v>
      </c>
      <c r="W101" s="125" t="str">
        <f>'Prognose jaar 2024'!D99</f>
        <v/>
      </c>
      <c r="X101" s="126">
        <f>'Prognose jaar 2024'!E99</f>
        <v>0</v>
      </c>
      <c r="Y101" s="127" t="str">
        <f>'Prognose jaar 2024'!F99</f>
        <v/>
      </c>
      <c r="Z101" s="124">
        <f>'Prognose jaar 2025'!C99</f>
        <v>0</v>
      </c>
      <c r="AA101" s="125" t="str">
        <f>'Prognose jaar 2025'!D99</f>
        <v/>
      </c>
      <c r="AB101" s="126">
        <f>'Prognose jaar 2025'!E99</f>
        <v>0</v>
      </c>
      <c r="AC101" s="127" t="str">
        <f>'Prognose jaar 2025'!F99</f>
        <v/>
      </c>
    </row>
    <row r="102" spans="1:29" ht="13.5" customHeight="1" x14ac:dyDescent="0.2">
      <c r="A102" s="119" t="s">
        <v>138</v>
      </c>
      <c r="B102" s="124">
        <f>'Realisatie jaar 2019'!C100</f>
        <v>0</v>
      </c>
      <c r="C102" s="125" t="str">
        <f>'Realisatie jaar 2019'!D100</f>
        <v/>
      </c>
      <c r="D102" s="126">
        <f>'Realisatie jaar 2019'!E100</f>
        <v>0</v>
      </c>
      <c r="E102" s="127" t="str">
        <f>'Realisatie jaar 2019'!F100</f>
        <v/>
      </c>
      <c r="F102" s="124">
        <f>'Realisatie jaar 2020'!C100</f>
        <v>0</v>
      </c>
      <c r="G102" s="125" t="str">
        <f>'Realisatie jaar 2020'!D100</f>
        <v/>
      </c>
      <c r="H102" s="126">
        <f>'Realisatie jaar 2020'!E100</f>
        <v>0</v>
      </c>
      <c r="I102" s="127" t="str">
        <f>'Realisatie jaar 2020'!F100</f>
        <v/>
      </c>
      <c r="J102" s="124">
        <f>'Realisatie jaar 2021'!C100</f>
        <v>0</v>
      </c>
      <c r="K102" s="125" t="str">
        <f>'Realisatie jaar 2021'!D100</f>
        <v/>
      </c>
      <c r="L102" s="126">
        <f>'Realisatie jaar 2021'!E100</f>
        <v>0</v>
      </c>
      <c r="M102" s="127" t="str">
        <f>'Realisatie jaar 2021'!F100</f>
        <v/>
      </c>
      <c r="N102" s="124">
        <f>'Prognose jaar 2022'!C100</f>
        <v>0</v>
      </c>
      <c r="O102" s="125" t="str">
        <f>'Prognose jaar 2022'!D100</f>
        <v/>
      </c>
      <c r="P102" s="126">
        <f>'Prognose jaar 2022'!E100</f>
        <v>0</v>
      </c>
      <c r="Q102" s="127" t="str">
        <f>'Prognose jaar 2022'!F100</f>
        <v/>
      </c>
      <c r="R102" s="124">
        <f>'Prognose jaar 2023'!C100</f>
        <v>0</v>
      </c>
      <c r="S102" s="125" t="str">
        <f>'Prognose jaar 2023'!D100</f>
        <v/>
      </c>
      <c r="T102" s="126">
        <f>'Prognose jaar 2023'!E100</f>
        <v>0</v>
      </c>
      <c r="U102" s="127" t="str">
        <f>'Prognose jaar 2023'!F100</f>
        <v/>
      </c>
      <c r="V102" s="124">
        <f>'Prognose jaar 2024'!C100</f>
        <v>0</v>
      </c>
      <c r="W102" s="125" t="str">
        <f>'Prognose jaar 2024'!D100</f>
        <v/>
      </c>
      <c r="X102" s="126">
        <f>'Prognose jaar 2024'!E100</f>
        <v>0</v>
      </c>
      <c r="Y102" s="127" t="str">
        <f>'Prognose jaar 2024'!F100</f>
        <v/>
      </c>
      <c r="Z102" s="124">
        <f>'Prognose jaar 2025'!C100</f>
        <v>0</v>
      </c>
      <c r="AA102" s="125" t="str">
        <f>'Prognose jaar 2025'!D100</f>
        <v/>
      </c>
      <c r="AB102" s="126">
        <f>'Prognose jaar 2025'!E100</f>
        <v>0</v>
      </c>
      <c r="AC102" s="127" t="str">
        <f>'Prognose jaar 2025'!F100</f>
        <v/>
      </c>
    </row>
    <row r="103" spans="1:29" ht="13.5" customHeight="1" x14ac:dyDescent="0.2">
      <c r="A103" s="119" t="s">
        <v>139</v>
      </c>
      <c r="B103" s="124">
        <f>'Realisatie jaar 2019'!C101</f>
        <v>0</v>
      </c>
      <c r="C103" s="125" t="str">
        <f>'Realisatie jaar 2019'!D101</f>
        <v/>
      </c>
      <c r="D103" s="126">
        <f>'Realisatie jaar 2019'!E101</f>
        <v>0</v>
      </c>
      <c r="E103" s="127" t="str">
        <f>'Realisatie jaar 2019'!F101</f>
        <v/>
      </c>
      <c r="F103" s="124">
        <f>'Realisatie jaar 2020'!C101</f>
        <v>0</v>
      </c>
      <c r="G103" s="125" t="str">
        <f>'Realisatie jaar 2020'!D101</f>
        <v/>
      </c>
      <c r="H103" s="126">
        <f>'Realisatie jaar 2020'!E101</f>
        <v>0</v>
      </c>
      <c r="I103" s="127" t="str">
        <f>'Realisatie jaar 2020'!F101</f>
        <v/>
      </c>
      <c r="J103" s="124">
        <f>'Realisatie jaar 2021'!C101</f>
        <v>0</v>
      </c>
      <c r="K103" s="125" t="str">
        <f>'Realisatie jaar 2021'!D101</f>
        <v/>
      </c>
      <c r="L103" s="126">
        <f>'Realisatie jaar 2021'!E101</f>
        <v>0</v>
      </c>
      <c r="M103" s="127" t="str">
        <f>'Realisatie jaar 2021'!F101</f>
        <v/>
      </c>
      <c r="N103" s="124">
        <f>'Prognose jaar 2022'!C101</f>
        <v>0</v>
      </c>
      <c r="O103" s="125" t="str">
        <f>'Prognose jaar 2022'!D101</f>
        <v/>
      </c>
      <c r="P103" s="126">
        <f>'Prognose jaar 2022'!E101</f>
        <v>0</v>
      </c>
      <c r="Q103" s="127" t="str">
        <f>'Prognose jaar 2022'!F101</f>
        <v/>
      </c>
      <c r="R103" s="124">
        <f>'Prognose jaar 2023'!C101</f>
        <v>0</v>
      </c>
      <c r="S103" s="125" t="str">
        <f>'Prognose jaar 2023'!D101</f>
        <v/>
      </c>
      <c r="T103" s="126">
        <f>'Prognose jaar 2023'!E101</f>
        <v>0</v>
      </c>
      <c r="U103" s="127" t="str">
        <f>'Prognose jaar 2023'!F101</f>
        <v/>
      </c>
      <c r="V103" s="124">
        <f>'Prognose jaar 2024'!C101</f>
        <v>0</v>
      </c>
      <c r="W103" s="125" t="str">
        <f>'Prognose jaar 2024'!D101</f>
        <v/>
      </c>
      <c r="X103" s="126">
        <f>'Prognose jaar 2024'!E101</f>
        <v>0</v>
      </c>
      <c r="Y103" s="127" t="str">
        <f>'Prognose jaar 2024'!F101</f>
        <v/>
      </c>
      <c r="Z103" s="124">
        <f>'Prognose jaar 2025'!C101</f>
        <v>0</v>
      </c>
      <c r="AA103" s="125" t="str">
        <f>'Prognose jaar 2025'!D101</f>
        <v/>
      </c>
      <c r="AB103" s="126">
        <f>'Prognose jaar 2025'!E101</f>
        <v>0</v>
      </c>
      <c r="AC103" s="127" t="str">
        <f>'Prognose jaar 2025'!F101</f>
        <v/>
      </c>
    </row>
    <row r="104" spans="1:29" ht="13.5" customHeight="1" x14ac:dyDescent="0.2">
      <c r="A104" s="119" t="str">
        <f>'Realisatie jaar 2019'!B102</f>
        <v>…..</v>
      </c>
      <c r="B104" s="124">
        <f>'Realisatie jaar 2019'!C102</f>
        <v>0</v>
      </c>
      <c r="C104" s="125" t="str">
        <f>'Realisatie jaar 2019'!D102</f>
        <v/>
      </c>
      <c r="D104" s="126">
        <f>'Realisatie jaar 2019'!E102</f>
        <v>0</v>
      </c>
      <c r="E104" s="127" t="str">
        <f>'Realisatie jaar 2019'!F102</f>
        <v/>
      </c>
      <c r="F104" s="124">
        <f>'Realisatie jaar 2020'!C102</f>
        <v>0</v>
      </c>
      <c r="G104" s="125" t="str">
        <f>'Realisatie jaar 2020'!D102</f>
        <v/>
      </c>
      <c r="H104" s="126">
        <f>'Realisatie jaar 2020'!E102</f>
        <v>0</v>
      </c>
      <c r="I104" s="127" t="str">
        <f>'Realisatie jaar 2020'!F102</f>
        <v/>
      </c>
      <c r="J104" s="124">
        <f>'Realisatie jaar 2021'!C102</f>
        <v>0</v>
      </c>
      <c r="K104" s="125" t="str">
        <f>'Realisatie jaar 2021'!D102</f>
        <v/>
      </c>
      <c r="L104" s="126">
        <f>'Realisatie jaar 2021'!E102</f>
        <v>0</v>
      </c>
      <c r="M104" s="127" t="str">
        <f>'Realisatie jaar 2021'!F102</f>
        <v/>
      </c>
      <c r="N104" s="124">
        <f>'Prognose jaar 2022'!C102</f>
        <v>0</v>
      </c>
      <c r="O104" s="125" t="str">
        <f>'Prognose jaar 2022'!D102</f>
        <v/>
      </c>
      <c r="P104" s="126">
        <f>'Prognose jaar 2022'!E102</f>
        <v>0</v>
      </c>
      <c r="Q104" s="127" t="str">
        <f>'Prognose jaar 2022'!F102</f>
        <v/>
      </c>
      <c r="R104" s="124">
        <f>'Prognose jaar 2023'!C102</f>
        <v>0</v>
      </c>
      <c r="S104" s="125" t="str">
        <f>'Prognose jaar 2023'!D102</f>
        <v/>
      </c>
      <c r="T104" s="126">
        <f>'Prognose jaar 2023'!E102</f>
        <v>0</v>
      </c>
      <c r="U104" s="127" t="str">
        <f>'Prognose jaar 2023'!F102</f>
        <v/>
      </c>
      <c r="V104" s="124">
        <f>'Prognose jaar 2024'!C102</f>
        <v>0</v>
      </c>
      <c r="W104" s="125" t="str">
        <f>'Prognose jaar 2024'!D102</f>
        <v/>
      </c>
      <c r="X104" s="126">
        <f>'Prognose jaar 2024'!E102</f>
        <v>0</v>
      </c>
      <c r="Y104" s="127" t="str">
        <f>'Prognose jaar 2024'!F102</f>
        <v/>
      </c>
      <c r="Z104" s="124">
        <f>'Prognose jaar 2025'!C102</f>
        <v>0</v>
      </c>
      <c r="AA104" s="125" t="str">
        <f>'Prognose jaar 2025'!D102</f>
        <v/>
      </c>
      <c r="AB104" s="126">
        <f>'Prognose jaar 2025'!E102</f>
        <v>0</v>
      </c>
      <c r="AC104" s="127" t="str">
        <f>'Prognose jaar 2025'!F102</f>
        <v/>
      </c>
    </row>
    <row r="105" spans="1:29" ht="13.5" customHeight="1" x14ac:dyDescent="0.2">
      <c r="A105" s="119" t="str">
        <f>'Realisatie jaar 2019'!B103</f>
        <v>…..</v>
      </c>
      <c r="B105" s="124">
        <f>'Realisatie jaar 2019'!C103</f>
        <v>0</v>
      </c>
      <c r="C105" s="125" t="str">
        <f>'Realisatie jaar 2019'!D103</f>
        <v/>
      </c>
      <c r="D105" s="126">
        <f>'Realisatie jaar 2019'!E103</f>
        <v>0</v>
      </c>
      <c r="E105" s="127" t="str">
        <f>'Realisatie jaar 2019'!F103</f>
        <v/>
      </c>
      <c r="F105" s="124">
        <f>'Realisatie jaar 2020'!C103</f>
        <v>0</v>
      </c>
      <c r="G105" s="125" t="str">
        <f>'Realisatie jaar 2020'!D103</f>
        <v/>
      </c>
      <c r="H105" s="126">
        <f>'Realisatie jaar 2020'!E103</f>
        <v>0</v>
      </c>
      <c r="I105" s="127" t="str">
        <f>'Realisatie jaar 2020'!F103</f>
        <v/>
      </c>
      <c r="J105" s="124">
        <f>'Realisatie jaar 2021'!C103</f>
        <v>0</v>
      </c>
      <c r="K105" s="125" t="str">
        <f>'Realisatie jaar 2021'!D103</f>
        <v/>
      </c>
      <c r="L105" s="126">
        <f>'Realisatie jaar 2021'!E103</f>
        <v>0</v>
      </c>
      <c r="M105" s="127" t="str">
        <f>'Realisatie jaar 2021'!F103</f>
        <v/>
      </c>
      <c r="N105" s="124">
        <f>'Prognose jaar 2022'!C103</f>
        <v>0</v>
      </c>
      <c r="O105" s="125" t="str">
        <f>'Prognose jaar 2022'!D103</f>
        <v/>
      </c>
      <c r="P105" s="126">
        <f>'Prognose jaar 2022'!E103</f>
        <v>0</v>
      </c>
      <c r="Q105" s="127" t="str">
        <f>'Prognose jaar 2022'!F103</f>
        <v/>
      </c>
      <c r="R105" s="124">
        <f>'Prognose jaar 2023'!C103</f>
        <v>0</v>
      </c>
      <c r="S105" s="125" t="str">
        <f>'Prognose jaar 2023'!D103</f>
        <v/>
      </c>
      <c r="T105" s="126">
        <f>'Prognose jaar 2023'!E103</f>
        <v>0</v>
      </c>
      <c r="U105" s="127" t="str">
        <f>'Prognose jaar 2023'!F103</f>
        <v/>
      </c>
      <c r="V105" s="124">
        <f>'Prognose jaar 2024'!C103</f>
        <v>0</v>
      </c>
      <c r="W105" s="125" t="str">
        <f>'Prognose jaar 2024'!D103</f>
        <v/>
      </c>
      <c r="X105" s="126">
        <f>'Prognose jaar 2024'!E103</f>
        <v>0</v>
      </c>
      <c r="Y105" s="127" t="str">
        <f>'Prognose jaar 2024'!F103</f>
        <v/>
      </c>
      <c r="Z105" s="124">
        <f>'Prognose jaar 2025'!C103</f>
        <v>0</v>
      </c>
      <c r="AA105" s="125" t="str">
        <f>'Prognose jaar 2025'!D103</f>
        <v/>
      </c>
      <c r="AB105" s="126">
        <f>'Prognose jaar 2025'!E103</f>
        <v>0</v>
      </c>
      <c r="AC105" s="127" t="str">
        <f>'Prognose jaar 2025'!F103</f>
        <v/>
      </c>
    </row>
    <row r="106" spans="1:29" ht="13.5" customHeight="1" x14ac:dyDescent="0.2">
      <c r="A106" s="119" t="str">
        <f>'Realisatie jaar 2019'!B104</f>
        <v>…..</v>
      </c>
      <c r="B106" s="124">
        <f>'Realisatie jaar 2019'!C104</f>
        <v>0</v>
      </c>
      <c r="C106" s="125" t="str">
        <f>'Realisatie jaar 2019'!D104</f>
        <v/>
      </c>
      <c r="D106" s="126">
        <f>'Realisatie jaar 2019'!E104</f>
        <v>0</v>
      </c>
      <c r="E106" s="127" t="str">
        <f>'Realisatie jaar 2019'!F104</f>
        <v/>
      </c>
      <c r="F106" s="124">
        <f>'Realisatie jaar 2020'!C104</f>
        <v>0</v>
      </c>
      <c r="G106" s="125" t="str">
        <f>'Realisatie jaar 2020'!D104</f>
        <v/>
      </c>
      <c r="H106" s="126">
        <f>'Realisatie jaar 2020'!E104</f>
        <v>0</v>
      </c>
      <c r="I106" s="127" t="str">
        <f>'Realisatie jaar 2020'!F104</f>
        <v/>
      </c>
      <c r="J106" s="124">
        <f>'Realisatie jaar 2021'!C104</f>
        <v>0</v>
      </c>
      <c r="K106" s="125" t="str">
        <f>'Realisatie jaar 2021'!D104</f>
        <v/>
      </c>
      <c r="L106" s="126">
        <f>'Realisatie jaar 2021'!E104</f>
        <v>0</v>
      </c>
      <c r="M106" s="127" t="str">
        <f>'Realisatie jaar 2021'!F104</f>
        <v/>
      </c>
      <c r="N106" s="124">
        <f>'Prognose jaar 2022'!C104</f>
        <v>0</v>
      </c>
      <c r="O106" s="125" t="str">
        <f>'Prognose jaar 2022'!D104</f>
        <v/>
      </c>
      <c r="P106" s="126">
        <f>'Prognose jaar 2022'!E104</f>
        <v>0</v>
      </c>
      <c r="Q106" s="127" t="str">
        <f>'Prognose jaar 2022'!F104</f>
        <v/>
      </c>
      <c r="R106" s="124">
        <f>'Prognose jaar 2023'!C104</f>
        <v>0</v>
      </c>
      <c r="S106" s="125" t="str">
        <f>'Prognose jaar 2023'!D104</f>
        <v/>
      </c>
      <c r="T106" s="126">
        <f>'Prognose jaar 2023'!E104</f>
        <v>0</v>
      </c>
      <c r="U106" s="127" t="str">
        <f>'Prognose jaar 2023'!F104</f>
        <v/>
      </c>
      <c r="V106" s="124">
        <f>'Prognose jaar 2024'!C104</f>
        <v>0</v>
      </c>
      <c r="W106" s="125" t="str">
        <f>'Prognose jaar 2024'!D104</f>
        <v/>
      </c>
      <c r="X106" s="126">
        <f>'Prognose jaar 2024'!E104</f>
        <v>0</v>
      </c>
      <c r="Y106" s="127" t="str">
        <f>'Prognose jaar 2024'!F104</f>
        <v/>
      </c>
      <c r="Z106" s="124">
        <f>'Prognose jaar 2025'!C104</f>
        <v>0</v>
      </c>
      <c r="AA106" s="125" t="str">
        <f>'Prognose jaar 2025'!D104</f>
        <v/>
      </c>
      <c r="AB106" s="126">
        <f>'Prognose jaar 2025'!E104</f>
        <v>0</v>
      </c>
      <c r="AC106" s="127" t="str">
        <f>'Prognose jaar 2025'!F104</f>
        <v/>
      </c>
    </row>
    <row r="107" spans="1:29" ht="13.5" customHeight="1" x14ac:dyDescent="0.2">
      <c r="A107" s="128" t="s">
        <v>140</v>
      </c>
      <c r="B107" s="129">
        <f>'Realisatie jaar 2019'!C105</f>
        <v>0</v>
      </c>
      <c r="C107" s="130" t="str">
        <f>'Realisatie jaar 2019'!D105</f>
        <v/>
      </c>
      <c r="D107" s="131">
        <f>'Realisatie jaar 2019'!E105</f>
        <v>0</v>
      </c>
      <c r="E107" s="132" t="str">
        <f>'Realisatie jaar 2019'!F105</f>
        <v/>
      </c>
      <c r="F107" s="129">
        <f>'Realisatie jaar 2020'!C105</f>
        <v>0</v>
      </c>
      <c r="G107" s="130" t="str">
        <f>'Realisatie jaar 2020'!D105</f>
        <v/>
      </c>
      <c r="H107" s="131">
        <f>'Realisatie jaar 2020'!E105</f>
        <v>0</v>
      </c>
      <c r="I107" s="132" t="str">
        <f>'Realisatie jaar 2020'!F105</f>
        <v/>
      </c>
      <c r="J107" s="129">
        <f>'Realisatie jaar 2021'!C105</f>
        <v>0</v>
      </c>
      <c r="K107" s="130" t="str">
        <f>'Realisatie jaar 2021'!D105</f>
        <v/>
      </c>
      <c r="L107" s="131">
        <f>'Realisatie jaar 2021'!E105</f>
        <v>0</v>
      </c>
      <c r="M107" s="132" t="str">
        <f>'Realisatie jaar 2021'!F105</f>
        <v/>
      </c>
      <c r="N107" s="129">
        <f>'Prognose jaar 2022'!C105</f>
        <v>0</v>
      </c>
      <c r="O107" s="130" t="str">
        <f>'Prognose jaar 2022'!D105</f>
        <v/>
      </c>
      <c r="P107" s="131">
        <f>'Prognose jaar 2022'!E105</f>
        <v>0</v>
      </c>
      <c r="Q107" s="132" t="str">
        <f>'Prognose jaar 2022'!F105</f>
        <v/>
      </c>
      <c r="R107" s="129">
        <f>'Prognose jaar 2023'!C105</f>
        <v>0</v>
      </c>
      <c r="S107" s="130" t="str">
        <f>'Prognose jaar 2023'!D105</f>
        <v/>
      </c>
      <c r="T107" s="131">
        <f>'Prognose jaar 2023'!E105</f>
        <v>0</v>
      </c>
      <c r="U107" s="132" t="str">
        <f>'Prognose jaar 2023'!F105</f>
        <v/>
      </c>
      <c r="V107" s="129">
        <f>'Prognose jaar 2024'!C105</f>
        <v>0</v>
      </c>
      <c r="W107" s="130" t="str">
        <f>'Prognose jaar 2024'!D105</f>
        <v/>
      </c>
      <c r="X107" s="131">
        <f>'Prognose jaar 2024'!E105</f>
        <v>0</v>
      </c>
      <c r="Y107" s="132" t="str">
        <f>'Prognose jaar 2024'!F105</f>
        <v/>
      </c>
      <c r="Z107" s="129">
        <f>'Prognose jaar 2025'!C105</f>
        <v>0</v>
      </c>
      <c r="AA107" s="130" t="str">
        <f>'Prognose jaar 2025'!D105</f>
        <v/>
      </c>
      <c r="AB107" s="131">
        <f>'Prognose jaar 2025'!E105</f>
        <v>0</v>
      </c>
      <c r="AC107" s="132" t="str">
        <f>'Prognose jaar 2025'!F105</f>
        <v/>
      </c>
    </row>
    <row r="108" spans="1:29" ht="13.5" customHeight="1" x14ac:dyDescent="0.2">
      <c r="A108" s="139"/>
      <c r="B108" s="124"/>
      <c r="C108" s="136"/>
      <c r="D108" s="126"/>
      <c r="E108" s="137"/>
      <c r="F108" s="124"/>
      <c r="G108" s="136"/>
      <c r="H108" s="126"/>
      <c r="I108" s="137"/>
      <c r="J108" s="124"/>
      <c r="K108" s="136"/>
      <c r="L108" s="126"/>
      <c r="M108" s="137"/>
      <c r="N108" s="124"/>
      <c r="O108" s="136"/>
      <c r="P108" s="126"/>
      <c r="Q108" s="137"/>
      <c r="R108" s="124"/>
      <c r="S108" s="136"/>
      <c r="T108" s="126"/>
      <c r="U108" s="137"/>
      <c r="V108" s="124"/>
      <c r="W108" s="136"/>
      <c r="X108" s="126"/>
      <c r="Y108" s="137"/>
      <c r="Z108" s="124"/>
      <c r="AA108" s="136"/>
      <c r="AB108" s="126"/>
      <c r="AC108" s="137"/>
    </row>
    <row r="109" spans="1:29" ht="13.5" customHeight="1" x14ac:dyDescent="0.2">
      <c r="A109" s="128" t="s">
        <v>141</v>
      </c>
      <c r="B109" s="129">
        <f>'Realisatie jaar 2019'!C107</f>
        <v>0</v>
      </c>
      <c r="C109" s="130" t="str">
        <f>'Realisatie jaar 2019'!D107</f>
        <v/>
      </c>
      <c r="D109" s="131">
        <f>'Realisatie jaar 2019'!E107</f>
        <v>0</v>
      </c>
      <c r="E109" s="132" t="str">
        <f>'Realisatie jaar 2019'!F107</f>
        <v/>
      </c>
      <c r="F109" s="129">
        <f>'Realisatie jaar 2020'!C107</f>
        <v>0</v>
      </c>
      <c r="G109" s="130" t="str">
        <f>'Realisatie jaar 2020'!D107</f>
        <v/>
      </c>
      <c r="H109" s="131">
        <f>'Realisatie jaar 2020'!E107</f>
        <v>0</v>
      </c>
      <c r="I109" s="132" t="str">
        <f>'Realisatie jaar 2020'!F107</f>
        <v/>
      </c>
      <c r="J109" s="129">
        <f>'Realisatie jaar 2021'!C107</f>
        <v>0</v>
      </c>
      <c r="K109" s="130" t="str">
        <f>'Realisatie jaar 2021'!D107</f>
        <v/>
      </c>
      <c r="L109" s="131">
        <f>'Realisatie jaar 2021'!E107</f>
        <v>0</v>
      </c>
      <c r="M109" s="132" t="str">
        <f>'Realisatie jaar 2021'!F107</f>
        <v/>
      </c>
      <c r="N109" s="129">
        <f>'Prognose jaar 2022'!C107</f>
        <v>0</v>
      </c>
      <c r="O109" s="130" t="str">
        <f>'Prognose jaar 2022'!D107</f>
        <v/>
      </c>
      <c r="P109" s="131">
        <f>'Prognose jaar 2022'!E107</f>
        <v>0</v>
      </c>
      <c r="Q109" s="132" t="str">
        <f>'Prognose jaar 2022'!F107</f>
        <v/>
      </c>
      <c r="R109" s="129">
        <f>'Prognose jaar 2023'!C107</f>
        <v>0</v>
      </c>
      <c r="S109" s="130" t="str">
        <f>'Prognose jaar 2023'!D107</f>
        <v/>
      </c>
      <c r="T109" s="131">
        <f>'Prognose jaar 2023'!E107</f>
        <v>0</v>
      </c>
      <c r="U109" s="132" t="str">
        <f>'Prognose jaar 2023'!F107</f>
        <v/>
      </c>
      <c r="V109" s="129">
        <f>'Prognose jaar 2024'!C107</f>
        <v>0</v>
      </c>
      <c r="W109" s="130" t="str">
        <f>'Prognose jaar 2024'!D107</f>
        <v/>
      </c>
      <c r="X109" s="131">
        <f>'Prognose jaar 2024'!E107</f>
        <v>0</v>
      </c>
      <c r="Y109" s="132" t="str">
        <f>'Prognose jaar 2024'!F107</f>
        <v/>
      </c>
      <c r="Z109" s="129">
        <f>'Prognose jaar 2025'!C107</f>
        <v>0</v>
      </c>
      <c r="AA109" s="130" t="str">
        <f>'Prognose jaar 2025'!D107</f>
        <v/>
      </c>
      <c r="AB109" s="131">
        <f>'Prognose jaar 2025'!E107</f>
        <v>0</v>
      </c>
      <c r="AC109" s="132" t="str">
        <f>'Prognose jaar 2025'!F107</f>
        <v/>
      </c>
    </row>
    <row r="110" spans="1:29" ht="13.5" customHeight="1" x14ac:dyDescent="0.2">
      <c r="A110" s="139"/>
      <c r="B110" s="124"/>
      <c r="C110" s="136"/>
      <c r="D110" s="126"/>
      <c r="E110" s="137"/>
      <c r="F110" s="124"/>
      <c r="G110" s="136"/>
      <c r="H110" s="126"/>
      <c r="I110" s="137"/>
      <c r="J110" s="124"/>
      <c r="K110" s="136"/>
      <c r="L110" s="126"/>
      <c r="M110" s="137"/>
      <c r="N110" s="124"/>
      <c r="O110" s="136"/>
      <c r="P110" s="126"/>
      <c r="Q110" s="137"/>
      <c r="R110" s="124"/>
      <c r="S110" s="136"/>
      <c r="T110" s="126"/>
      <c r="U110" s="137"/>
      <c r="V110" s="124"/>
      <c r="W110" s="136"/>
      <c r="X110" s="126"/>
      <c r="Y110" s="137"/>
      <c r="Z110" s="124"/>
      <c r="AA110" s="136"/>
      <c r="AB110" s="126"/>
      <c r="AC110" s="137"/>
    </row>
    <row r="111" spans="1:29" ht="13.5" customHeight="1" x14ac:dyDescent="0.2">
      <c r="A111" s="128" t="s">
        <v>142</v>
      </c>
      <c r="B111" s="129">
        <f>'Realisatie jaar 2019'!C109</f>
        <v>0</v>
      </c>
      <c r="C111" s="130" t="str">
        <f>'Realisatie jaar 2019'!D109</f>
        <v/>
      </c>
      <c r="D111" s="131">
        <f>'Realisatie jaar 2019'!E109</f>
        <v>0</v>
      </c>
      <c r="E111" s="132" t="str">
        <f>'Realisatie jaar 2019'!F109</f>
        <v/>
      </c>
      <c r="F111" s="129">
        <f>'Realisatie jaar 2020'!C109</f>
        <v>0</v>
      </c>
      <c r="G111" s="130" t="str">
        <f>'Realisatie jaar 2020'!D109</f>
        <v/>
      </c>
      <c r="H111" s="131">
        <f>'Realisatie jaar 2020'!E109</f>
        <v>0</v>
      </c>
      <c r="I111" s="132" t="str">
        <f>'Realisatie jaar 2020'!F109</f>
        <v/>
      </c>
      <c r="J111" s="129">
        <f>'Realisatie jaar 2021'!C109</f>
        <v>0</v>
      </c>
      <c r="K111" s="130" t="str">
        <f>'Realisatie jaar 2021'!D109</f>
        <v/>
      </c>
      <c r="L111" s="131">
        <f>'Realisatie jaar 2021'!E109</f>
        <v>0</v>
      </c>
      <c r="M111" s="132" t="str">
        <f>'Realisatie jaar 2021'!F109</f>
        <v/>
      </c>
      <c r="N111" s="129">
        <f>'Prognose jaar 2022'!C109</f>
        <v>0</v>
      </c>
      <c r="O111" s="130" t="str">
        <f>'Prognose jaar 2022'!D109</f>
        <v/>
      </c>
      <c r="P111" s="131">
        <f>'Prognose jaar 2022'!E109</f>
        <v>0</v>
      </c>
      <c r="Q111" s="132" t="str">
        <f>'Prognose jaar 2022'!F109</f>
        <v/>
      </c>
      <c r="R111" s="129">
        <f>'Prognose jaar 2023'!C109</f>
        <v>0</v>
      </c>
      <c r="S111" s="130" t="str">
        <f>'Prognose jaar 2023'!D109</f>
        <v/>
      </c>
      <c r="T111" s="131">
        <f>'Prognose jaar 2023'!E109</f>
        <v>0</v>
      </c>
      <c r="U111" s="132" t="str">
        <f>'Prognose jaar 2023'!F109</f>
        <v/>
      </c>
      <c r="V111" s="129">
        <f>'Prognose jaar 2024'!C109</f>
        <v>0</v>
      </c>
      <c r="W111" s="130" t="str">
        <f>'Prognose jaar 2024'!D109</f>
        <v/>
      </c>
      <c r="X111" s="131">
        <f>'Prognose jaar 2024'!E109</f>
        <v>0</v>
      </c>
      <c r="Y111" s="132" t="str">
        <f>'Prognose jaar 2024'!F109</f>
        <v/>
      </c>
      <c r="Z111" s="129">
        <f>'Prognose jaar 2025'!C109</f>
        <v>0</v>
      </c>
      <c r="AA111" s="130" t="str">
        <f>'Prognose jaar 2025'!D109</f>
        <v/>
      </c>
      <c r="AB111" s="131">
        <f>'Prognose jaar 2025'!E109</f>
        <v>0</v>
      </c>
      <c r="AC111" s="132" t="str">
        <f>'Prognose jaar 2025'!F109</f>
        <v/>
      </c>
    </row>
    <row r="112" spans="1:29" ht="13.5" customHeight="1" x14ac:dyDescent="0.2">
      <c r="A112" s="139"/>
      <c r="B112" s="124"/>
      <c r="C112" s="136"/>
      <c r="D112" s="126"/>
      <c r="E112" s="137"/>
      <c r="F112" s="124"/>
      <c r="G112" s="136"/>
      <c r="H112" s="126"/>
      <c r="I112" s="137"/>
      <c r="J112" s="124"/>
      <c r="K112" s="136"/>
      <c r="L112" s="126"/>
      <c r="M112" s="137"/>
      <c r="N112" s="124"/>
      <c r="O112" s="136"/>
      <c r="P112" s="126"/>
      <c r="Q112" s="137"/>
      <c r="R112" s="124"/>
      <c r="S112" s="136"/>
      <c r="T112" s="126"/>
      <c r="U112" s="137"/>
      <c r="V112" s="124"/>
      <c r="W112" s="136"/>
      <c r="X112" s="126"/>
      <c r="Y112" s="137"/>
      <c r="Z112" s="124"/>
      <c r="AA112" s="136"/>
      <c r="AB112" s="126"/>
      <c r="AC112" s="137"/>
    </row>
    <row r="113" spans="1:29" ht="13.5" customHeight="1" x14ac:dyDescent="0.2">
      <c r="A113" s="119" t="s">
        <v>143</v>
      </c>
      <c r="B113" s="124">
        <f>'Realisatie jaar 2019'!C111</f>
        <v>0</v>
      </c>
      <c r="C113" s="125" t="str">
        <f>'Realisatie jaar 2019'!D111</f>
        <v/>
      </c>
      <c r="D113" s="126">
        <f>'Realisatie jaar 2019'!E111</f>
        <v>0</v>
      </c>
      <c r="E113" s="127" t="str">
        <f>'Realisatie jaar 2019'!F111</f>
        <v/>
      </c>
      <c r="F113" s="124">
        <f>'Realisatie jaar 2020'!C111</f>
        <v>0</v>
      </c>
      <c r="G113" s="125" t="str">
        <f>'Realisatie jaar 2020'!D111</f>
        <v/>
      </c>
      <c r="H113" s="126">
        <f>'Realisatie jaar 2020'!E111</f>
        <v>0</v>
      </c>
      <c r="I113" s="127" t="str">
        <f>'Realisatie jaar 2020'!F111</f>
        <v/>
      </c>
      <c r="J113" s="124">
        <f>'Realisatie jaar 2021'!C111</f>
        <v>0</v>
      </c>
      <c r="K113" s="125" t="str">
        <f>'Realisatie jaar 2021'!D111</f>
        <v/>
      </c>
      <c r="L113" s="126">
        <f>'Realisatie jaar 2021'!E111</f>
        <v>0</v>
      </c>
      <c r="M113" s="127" t="str">
        <f>'Realisatie jaar 2021'!F111</f>
        <v/>
      </c>
      <c r="N113" s="124">
        <f>'Prognose jaar 2022'!C111</f>
        <v>0</v>
      </c>
      <c r="O113" s="125" t="str">
        <f>'Prognose jaar 2022'!D111</f>
        <v/>
      </c>
      <c r="P113" s="126">
        <f>'Prognose jaar 2022'!E111</f>
        <v>0</v>
      </c>
      <c r="Q113" s="127" t="str">
        <f>'Prognose jaar 2022'!F111</f>
        <v/>
      </c>
      <c r="R113" s="124">
        <f>'Prognose jaar 2023'!C111</f>
        <v>0</v>
      </c>
      <c r="S113" s="125" t="str">
        <f>'Prognose jaar 2023'!D111</f>
        <v/>
      </c>
      <c r="T113" s="126">
        <f>'Prognose jaar 2023'!E111</f>
        <v>0</v>
      </c>
      <c r="U113" s="127" t="str">
        <f>'Prognose jaar 2023'!F111</f>
        <v/>
      </c>
      <c r="V113" s="124">
        <f>'Prognose jaar 2024'!C111</f>
        <v>0</v>
      </c>
      <c r="W113" s="125" t="str">
        <f>'Prognose jaar 2024'!D111</f>
        <v/>
      </c>
      <c r="X113" s="126">
        <f>'Prognose jaar 2024'!E111</f>
        <v>0</v>
      </c>
      <c r="Y113" s="127" t="str">
        <f>'Prognose jaar 2024'!F111</f>
        <v/>
      </c>
      <c r="Z113" s="124">
        <f>'Prognose jaar 2025'!C111</f>
        <v>0</v>
      </c>
      <c r="AA113" s="125" t="str">
        <f>'Prognose jaar 2025'!D111</f>
        <v/>
      </c>
      <c r="AB113" s="126">
        <f>'Prognose jaar 2025'!E111</f>
        <v>0</v>
      </c>
      <c r="AC113" s="127" t="str">
        <f>'Prognose jaar 2025'!F111</f>
        <v/>
      </c>
    </row>
    <row r="114" spans="1:29" ht="13.5" customHeight="1" x14ac:dyDescent="0.2">
      <c r="A114" s="119" t="str">
        <f>'Realisatie jaar 2019'!B112</f>
        <v>Opstartkosten……</v>
      </c>
      <c r="B114" s="124">
        <f>'Realisatie jaar 2019'!C112</f>
        <v>0</v>
      </c>
      <c r="C114" s="125" t="str">
        <f>'Realisatie jaar 2019'!D112</f>
        <v/>
      </c>
      <c r="D114" s="126">
        <f>'Realisatie jaar 2019'!E112</f>
        <v>0</v>
      </c>
      <c r="E114" s="137"/>
      <c r="F114" s="124">
        <f>'Realisatie jaar 2020'!C112</f>
        <v>0</v>
      </c>
      <c r="G114" s="125" t="str">
        <f>'Realisatie jaar 2020'!D112</f>
        <v/>
      </c>
      <c r="H114" s="126">
        <f>'Realisatie jaar 2020'!E112</f>
        <v>0</v>
      </c>
      <c r="I114" s="127" t="str">
        <f>'Realisatie jaar 2020'!F112</f>
        <v/>
      </c>
      <c r="J114" s="124">
        <f>'Realisatie jaar 2021'!C112</f>
        <v>0</v>
      </c>
      <c r="K114" s="125" t="str">
        <f>'Realisatie jaar 2021'!D112</f>
        <v/>
      </c>
      <c r="L114" s="126">
        <f>'Realisatie jaar 2021'!E112</f>
        <v>0</v>
      </c>
      <c r="M114" s="127" t="str">
        <f>'Realisatie jaar 2021'!F112</f>
        <v/>
      </c>
      <c r="N114" s="124">
        <f>'Prognose jaar 2022'!C112</f>
        <v>0</v>
      </c>
      <c r="O114" s="125" t="str">
        <f>'Prognose jaar 2022'!D112</f>
        <v/>
      </c>
      <c r="P114" s="126">
        <f>'Prognose jaar 2022'!E112</f>
        <v>0</v>
      </c>
      <c r="Q114" s="127" t="str">
        <f>'Prognose jaar 2022'!F112</f>
        <v/>
      </c>
      <c r="R114" s="124">
        <f>'Prognose jaar 2023'!C112</f>
        <v>0</v>
      </c>
      <c r="S114" s="125" t="str">
        <f>'Prognose jaar 2023'!D112</f>
        <v/>
      </c>
      <c r="T114" s="126">
        <f>'Prognose jaar 2023'!E112</f>
        <v>0</v>
      </c>
      <c r="U114" s="127" t="str">
        <f>'Prognose jaar 2023'!F112</f>
        <v/>
      </c>
      <c r="V114" s="124">
        <f>'Prognose jaar 2024'!C112</f>
        <v>0</v>
      </c>
      <c r="W114" s="125" t="str">
        <f>'Prognose jaar 2024'!D112</f>
        <v/>
      </c>
      <c r="X114" s="126">
        <f>'Prognose jaar 2024'!E112</f>
        <v>0</v>
      </c>
      <c r="Y114" s="127" t="str">
        <f>'Prognose jaar 2024'!F112</f>
        <v/>
      </c>
      <c r="Z114" s="124">
        <f>'Prognose jaar 2025'!C112</f>
        <v>0</v>
      </c>
      <c r="AA114" s="125" t="str">
        <f>'Prognose jaar 2025'!D112</f>
        <v/>
      </c>
      <c r="AB114" s="126">
        <f>'Prognose jaar 2025'!E112</f>
        <v>0</v>
      </c>
      <c r="AC114" s="127" t="str">
        <f>'Prognose jaar 2025'!F112</f>
        <v/>
      </c>
    </row>
    <row r="115" spans="1:29" ht="13.5" customHeight="1" x14ac:dyDescent="0.2">
      <c r="A115" s="119" t="str">
        <f>'Realisatie jaar 2019'!B113</f>
        <v>Opstartkosten……</v>
      </c>
      <c r="B115" s="124">
        <f>'Realisatie jaar 2019'!C113</f>
        <v>0</v>
      </c>
      <c r="C115" s="125" t="str">
        <f>'Realisatie jaar 2019'!D113</f>
        <v/>
      </c>
      <c r="D115" s="126">
        <f>'Realisatie jaar 2019'!E113</f>
        <v>0</v>
      </c>
      <c r="E115" s="127" t="str">
        <f>'Realisatie jaar 2019'!F116</f>
        <v/>
      </c>
      <c r="F115" s="124">
        <f>'Realisatie jaar 2020'!C113</f>
        <v>0</v>
      </c>
      <c r="G115" s="125" t="str">
        <f>'Realisatie jaar 2020'!D113</f>
        <v/>
      </c>
      <c r="H115" s="126">
        <f>'Realisatie jaar 2020'!E113</f>
        <v>0</v>
      </c>
      <c r="I115" s="127" t="str">
        <f>'Realisatie jaar 2020'!F113</f>
        <v/>
      </c>
      <c r="J115" s="124">
        <f>'Realisatie jaar 2021'!C113</f>
        <v>0</v>
      </c>
      <c r="K115" s="125" t="str">
        <f>'Realisatie jaar 2021'!D113</f>
        <v/>
      </c>
      <c r="L115" s="126">
        <f>'Realisatie jaar 2021'!E113</f>
        <v>0</v>
      </c>
      <c r="M115" s="127" t="str">
        <f>'Realisatie jaar 2021'!F113</f>
        <v/>
      </c>
      <c r="N115" s="124">
        <f>'Prognose jaar 2022'!C113</f>
        <v>0</v>
      </c>
      <c r="O115" s="125" t="str">
        <f>'Prognose jaar 2022'!D113</f>
        <v/>
      </c>
      <c r="P115" s="126">
        <f>'Prognose jaar 2022'!E113</f>
        <v>0</v>
      </c>
      <c r="Q115" s="127" t="str">
        <f>'Prognose jaar 2022'!F113</f>
        <v/>
      </c>
      <c r="R115" s="124">
        <f>'Prognose jaar 2023'!C113</f>
        <v>0</v>
      </c>
      <c r="S115" s="125" t="str">
        <f>'Prognose jaar 2023'!D113</f>
        <v/>
      </c>
      <c r="T115" s="126">
        <f>'Prognose jaar 2023'!E113</f>
        <v>0</v>
      </c>
      <c r="U115" s="127" t="str">
        <f>'Prognose jaar 2023'!F113</f>
        <v/>
      </c>
      <c r="V115" s="124">
        <f>'Prognose jaar 2024'!C113</f>
        <v>0</v>
      </c>
      <c r="W115" s="125" t="str">
        <f>'Prognose jaar 2024'!D113</f>
        <v/>
      </c>
      <c r="X115" s="126">
        <f>'Prognose jaar 2024'!E113</f>
        <v>0</v>
      </c>
      <c r="Y115" s="127" t="str">
        <f>'Prognose jaar 2024'!F113</f>
        <v/>
      </c>
      <c r="Z115" s="124">
        <f>'Prognose jaar 2025'!C113</f>
        <v>0</v>
      </c>
      <c r="AA115" s="125" t="str">
        <f>'Prognose jaar 2025'!D113</f>
        <v/>
      </c>
      <c r="AB115" s="126">
        <f>'Prognose jaar 2025'!E113</f>
        <v>0</v>
      </c>
      <c r="AC115" s="127" t="str">
        <f>'Prognose jaar 2025'!F113</f>
        <v/>
      </c>
    </row>
    <row r="116" spans="1:29" ht="13.5" customHeight="1" x14ac:dyDescent="0.2">
      <c r="A116" s="128" t="s">
        <v>145</v>
      </c>
      <c r="B116" s="129">
        <f>'Realisatie jaar 2019'!C114</f>
        <v>0</v>
      </c>
      <c r="C116" s="130" t="str">
        <f>'Realisatie jaar 2019'!D114</f>
        <v/>
      </c>
      <c r="D116" s="131">
        <f>'Realisatie jaar 2019'!E114</f>
        <v>0</v>
      </c>
      <c r="E116" s="132" t="str">
        <f>'Realisatie jaar 2019'!F117</f>
        <v/>
      </c>
      <c r="F116" s="129">
        <f>'Realisatie jaar 2020'!C114</f>
        <v>0</v>
      </c>
      <c r="G116" s="130" t="str">
        <f>'Realisatie jaar 2020'!D114</f>
        <v/>
      </c>
      <c r="H116" s="131">
        <f>'Realisatie jaar 2020'!E114</f>
        <v>0</v>
      </c>
      <c r="I116" s="132" t="str">
        <f>'Realisatie jaar 2020'!F114</f>
        <v/>
      </c>
      <c r="J116" s="129">
        <f>'Realisatie jaar 2021'!C114</f>
        <v>0</v>
      </c>
      <c r="K116" s="130" t="str">
        <f>'Realisatie jaar 2021'!D114</f>
        <v/>
      </c>
      <c r="L116" s="131">
        <f>'Realisatie jaar 2021'!E114</f>
        <v>0</v>
      </c>
      <c r="M116" s="132" t="str">
        <f>'Realisatie jaar 2021'!F114</f>
        <v/>
      </c>
      <c r="N116" s="129">
        <f>'Prognose jaar 2022'!C114</f>
        <v>0</v>
      </c>
      <c r="O116" s="130" t="str">
        <f>'Prognose jaar 2022'!D114</f>
        <v/>
      </c>
      <c r="P116" s="131">
        <f>'Prognose jaar 2022'!E114</f>
        <v>0</v>
      </c>
      <c r="Q116" s="132" t="str">
        <f>'Prognose jaar 2022'!F114</f>
        <v/>
      </c>
      <c r="R116" s="129">
        <f>'Prognose jaar 2023'!C114</f>
        <v>0</v>
      </c>
      <c r="S116" s="130" t="str">
        <f>'Prognose jaar 2023'!D114</f>
        <v/>
      </c>
      <c r="T116" s="131">
        <f>'Prognose jaar 2023'!E114</f>
        <v>0</v>
      </c>
      <c r="U116" s="132" t="str">
        <f>'Prognose jaar 2023'!F114</f>
        <v/>
      </c>
      <c r="V116" s="129">
        <f>'Prognose jaar 2024'!C114</f>
        <v>0</v>
      </c>
      <c r="W116" s="130" t="str">
        <f>'Prognose jaar 2024'!D114</f>
        <v/>
      </c>
      <c r="X116" s="131">
        <f>'Prognose jaar 2024'!E114</f>
        <v>0</v>
      </c>
      <c r="Y116" s="132" t="str">
        <f>'Prognose jaar 2024'!F114</f>
        <v/>
      </c>
      <c r="Z116" s="129">
        <f>'Prognose jaar 2025'!C114</f>
        <v>0</v>
      </c>
      <c r="AA116" s="130" t="str">
        <f>'Prognose jaar 2025'!D114</f>
        <v/>
      </c>
      <c r="AB116" s="131">
        <f>'Prognose jaar 2025'!E114</f>
        <v>0</v>
      </c>
      <c r="AC116" s="132" t="str">
        <f>'Prognose jaar 2025'!F114</f>
        <v/>
      </c>
    </row>
    <row r="117" spans="1:29" ht="13.5" customHeight="1" x14ac:dyDescent="0.2">
      <c r="A117" s="119"/>
      <c r="B117" s="124"/>
      <c r="C117" s="136"/>
      <c r="D117" s="126"/>
      <c r="E117" s="137"/>
      <c r="F117" s="124"/>
      <c r="G117" s="136"/>
      <c r="H117" s="126"/>
      <c r="I117" s="137"/>
      <c r="J117" s="124"/>
      <c r="K117" s="136"/>
      <c r="L117" s="126"/>
      <c r="M117" s="137"/>
      <c r="N117" s="124"/>
      <c r="O117" s="136"/>
      <c r="P117" s="126"/>
      <c r="Q117" s="137"/>
      <c r="R117" s="124"/>
      <c r="S117" s="136"/>
      <c r="T117" s="126"/>
      <c r="U117" s="137"/>
      <c r="V117" s="124"/>
      <c r="W117" s="136"/>
      <c r="X117" s="126"/>
      <c r="Y117" s="137"/>
      <c r="Z117" s="124"/>
      <c r="AA117" s="136"/>
      <c r="AB117" s="126"/>
      <c r="AC117" s="137"/>
    </row>
    <row r="118" spans="1:29" ht="15.75" customHeight="1" x14ac:dyDescent="0.2">
      <c r="A118" s="128" t="s">
        <v>146</v>
      </c>
      <c r="B118" s="129">
        <f>'Realisatie jaar 2019'!C116</f>
        <v>0</v>
      </c>
      <c r="C118" s="130" t="str">
        <f>'Realisatie jaar 2019'!D116</f>
        <v/>
      </c>
      <c r="D118" s="131">
        <f>'Realisatie jaar 2019'!E116</f>
        <v>0</v>
      </c>
      <c r="E118" s="132" t="str">
        <f>'Realisatie jaar 2019'!F116</f>
        <v/>
      </c>
      <c r="F118" s="129">
        <f>'Realisatie jaar 2020'!C116</f>
        <v>0</v>
      </c>
      <c r="G118" s="130" t="str">
        <f>'Realisatie jaar 2020'!D116</f>
        <v/>
      </c>
      <c r="H118" s="131">
        <f>'Realisatie jaar 2020'!E116</f>
        <v>0</v>
      </c>
      <c r="I118" s="132" t="str">
        <f>'Realisatie jaar 2020'!F116</f>
        <v/>
      </c>
      <c r="J118" s="129">
        <f>'Realisatie jaar 2021'!C116</f>
        <v>0</v>
      </c>
      <c r="K118" s="130" t="str">
        <f>'Realisatie jaar 2021'!D116</f>
        <v/>
      </c>
      <c r="L118" s="131">
        <f>'Realisatie jaar 2021'!E116</f>
        <v>0</v>
      </c>
      <c r="M118" s="132" t="str">
        <f>'Realisatie jaar 2021'!F116</f>
        <v/>
      </c>
      <c r="N118" s="129">
        <f>'Prognose jaar 2022'!C116</f>
        <v>0</v>
      </c>
      <c r="O118" s="130" t="str">
        <f>'Prognose jaar 2022'!D116</f>
        <v/>
      </c>
      <c r="P118" s="131">
        <f>'Prognose jaar 2022'!E116</f>
        <v>0</v>
      </c>
      <c r="Q118" s="132" t="str">
        <f>'Prognose jaar 2022'!F116</f>
        <v/>
      </c>
      <c r="R118" s="129">
        <f>'Prognose jaar 2023'!C116</f>
        <v>0</v>
      </c>
      <c r="S118" s="130" t="str">
        <f>'Prognose jaar 2023'!D116</f>
        <v/>
      </c>
      <c r="T118" s="131">
        <f>'Prognose jaar 2023'!E116</f>
        <v>0</v>
      </c>
      <c r="U118" s="132" t="str">
        <f>'Prognose jaar 2023'!F116</f>
        <v/>
      </c>
      <c r="V118" s="129">
        <f>'Prognose jaar 2024'!C116</f>
        <v>0</v>
      </c>
      <c r="W118" s="130" t="str">
        <f>'Prognose jaar 2024'!D116</f>
        <v/>
      </c>
      <c r="X118" s="131">
        <f>'Prognose jaar 2024'!E116</f>
        <v>0</v>
      </c>
      <c r="Y118" s="132" t="str">
        <f>'Prognose jaar 2024'!F116</f>
        <v/>
      </c>
      <c r="Z118" s="129">
        <f>'Prognose jaar 2025'!C116</f>
        <v>0</v>
      </c>
      <c r="AA118" s="130" t="str">
        <f>'Prognose jaar 2025'!D116</f>
        <v/>
      </c>
      <c r="AB118" s="131">
        <f>'Prognose jaar 2025'!E116</f>
        <v>0</v>
      </c>
      <c r="AC118" s="132" t="str">
        <f>'Prognose jaar 2025'!F116</f>
        <v/>
      </c>
    </row>
    <row r="119" spans="1:29" ht="15.75" customHeight="1" x14ac:dyDescent="0.2">
      <c r="A119" s="119" t="s">
        <v>147</v>
      </c>
      <c r="B119" s="124">
        <f>'Realisatie jaar 2019'!C117</f>
        <v>0</v>
      </c>
      <c r="C119" s="125" t="str">
        <f>'Realisatie jaar 2019'!D117</f>
        <v/>
      </c>
      <c r="D119" s="126">
        <f>'Realisatie jaar 2019'!E117</f>
        <v>0</v>
      </c>
      <c r="E119" s="127" t="str">
        <f>'Realisatie jaar 2019'!F117</f>
        <v/>
      </c>
      <c r="F119" s="124">
        <f>'Realisatie jaar 2020'!C117</f>
        <v>0</v>
      </c>
      <c r="G119" s="125" t="str">
        <f>'Realisatie jaar 2020'!D117</f>
        <v/>
      </c>
      <c r="H119" s="126">
        <f>'Realisatie jaar 2020'!E117</f>
        <v>0</v>
      </c>
      <c r="I119" s="127" t="str">
        <f>'Realisatie jaar 2020'!F117</f>
        <v/>
      </c>
      <c r="J119" s="124">
        <f>'Realisatie jaar 2021'!C117</f>
        <v>0</v>
      </c>
      <c r="K119" s="125" t="str">
        <f>'Realisatie jaar 2021'!D117</f>
        <v/>
      </c>
      <c r="L119" s="126">
        <f>'Realisatie jaar 2021'!E117</f>
        <v>0</v>
      </c>
      <c r="M119" s="127" t="str">
        <f>'Realisatie jaar 2021'!F117</f>
        <v/>
      </c>
      <c r="N119" s="124">
        <f>'Prognose jaar 2022'!C117</f>
        <v>0</v>
      </c>
      <c r="O119" s="125" t="str">
        <f>'Prognose jaar 2022'!D117</f>
        <v/>
      </c>
      <c r="P119" s="126">
        <f>'Prognose jaar 2022'!E117</f>
        <v>0</v>
      </c>
      <c r="Q119" s="127" t="str">
        <f>'Prognose jaar 2022'!F117</f>
        <v/>
      </c>
      <c r="R119" s="124">
        <f>'Prognose jaar 2023'!C117</f>
        <v>0</v>
      </c>
      <c r="S119" s="125" t="str">
        <f>'Prognose jaar 2023'!D117</f>
        <v/>
      </c>
      <c r="T119" s="126">
        <f>'Prognose jaar 2023'!E117</f>
        <v>0</v>
      </c>
      <c r="U119" s="127" t="str">
        <f>'Prognose jaar 2023'!F117</f>
        <v/>
      </c>
      <c r="V119" s="124">
        <f>'Prognose jaar 2024'!C117</f>
        <v>0</v>
      </c>
      <c r="W119" s="125" t="str">
        <f>'Prognose jaar 2024'!D117</f>
        <v/>
      </c>
      <c r="X119" s="126">
        <f>'Prognose jaar 2024'!E117</f>
        <v>0</v>
      </c>
      <c r="Y119" s="127" t="str">
        <f>'Prognose jaar 2024'!F117</f>
        <v/>
      </c>
      <c r="Z119" s="124">
        <f>'Prognose jaar 2025'!C117</f>
        <v>0</v>
      </c>
      <c r="AA119" s="125" t="str">
        <f>'Prognose jaar 2025'!D117</f>
        <v/>
      </c>
      <c r="AB119" s="126">
        <f>'Prognose jaar 2025'!E117</f>
        <v>0</v>
      </c>
      <c r="AC119" s="127" t="str">
        <f>'Prognose jaar 2025'!F117</f>
        <v/>
      </c>
    </row>
    <row r="120" spans="1:29" ht="15.75" customHeight="1" x14ac:dyDescent="0.2">
      <c r="A120" s="119" t="s">
        <v>148</v>
      </c>
      <c r="B120" s="124">
        <f>'Realisatie jaar 2019'!C118</f>
        <v>0</v>
      </c>
      <c r="C120" s="125" t="str">
        <f>'Realisatie jaar 2019'!D118</f>
        <v/>
      </c>
      <c r="D120" s="126">
        <f>'Realisatie jaar 2019'!E118</f>
        <v>0</v>
      </c>
      <c r="E120" s="127" t="str">
        <f>'Realisatie jaar 2019'!F118</f>
        <v/>
      </c>
      <c r="F120" s="124">
        <f>'Realisatie jaar 2020'!C118</f>
        <v>0</v>
      </c>
      <c r="G120" s="125" t="str">
        <f>'Realisatie jaar 2020'!D118</f>
        <v/>
      </c>
      <c r="H120" s="126">
        <f>'Realisatie jaar 2020'!E118</f>
        <v>0</v>
      </c>
      <c r="I120" s="127" t="str">
        <f>'Realisatie jaar 2020'!F118</f>
        <v/>
      </c>
      <c r="J120" s="124">
        <f>'Realisatie jaar 2021'!C118</f>
        <v>0</v>
      </c>
      <c r="K120" s="125" t="str">
        <f>'Realisatie jaar 2021'!D118</f>
        <v/>
      </c>
      <c r="L120" s="126">
        <f>'Realisatie jaar 2021'!E118</f>
        <v>0</v>
      </c>
      <c r="M120" s="127" t="str">
        <f>'Realisatie jaar 2021'!F118</f>
        <v/>
      </c>
      <c r="N120" s="124">
        <f>'Prognose jaar 2022'!C118</f>
        <v>0</v>
      </c>
      <c r="O120" s="125" t="str">
        <f>'Prognose jaar 2022'!D118</f>
        <v/>
      </c>
      <c r="P120" s="126">
        <f>'Prognose jaar 2022'!E118</f>
        <v>0</v>
      </c>
      <c r="Q120" s="127" t="str">
        <f>'Prognose jaar 2022'!F118</f>
        <v/>
      </c>
      <c r="R120" s="124">
        <f>'Prognose jaar 2023'!C118</f>
        <v>0</v>
      </c>
      <c r="S120" s="125" t="str">
        <f>'Prognose jaar 2023'!D118</f>
        <v/>
      </c>
      <c r="T120" s="126">
        <f>'Prognose jaar 2023'!E118</f>
        <v>0</v>
      </c>
      <c r="U120" s="127" t="str">
        <f>'Prognose jaar 2023'!F118</f>
        <v/>
      </c>
      <c r="V120" s="124">
        <f>'Prognose jaar 2024'!C118</f>
        <v>0</v>
      </c>
      <c r="W120" s="125" t="str">
        <f>'Prognose jaar 2024'!D118</f>
        <v/>
      </c>
      <c r="X120" s="126">
        <f>'Prognose jaar 2024'!E118</f>
        <v>0</v>
      </c>
      <c r="Y120" s="127" t="str">
        <f>'Prognose jaar 2024'!F118</f>
        <v/>
      </c>
      <c r="Z120" s="124">
        <f>'Prognose jaar 2025'!C118</f>
        <v>0</v>
      </c>
      <c r="AA120" s="125" t="str">
        <f>'Prognose jaar 2025'!D118</f>
        <v/>
      </c>
      <c r="AB120" s="126">
        <f>'Prognose jaar 2025'!E118</f>
        <v>0</v>
      </c>
      <c r="AC120" s="127" t="str">
        <f>'Prognose jaar 2025'!F118</f>
        <v/>
      </c>
    </row>
    <row r="121" spans="1:29" ht="15.75" customHeight="1" x14ac:dyDescent="0.2">
      <c r="A121" s="141" t="s">
        <v>149</v>
      </c>
      <c r="B121" s="142">
        <f>'Realisatie jaar 2019'!C119</f>
        <v>0</v>
      </c>
      <c r="C121" s="143" t="str">
        <f>'Realisatie jaar 2019'!D119</f>
        <v/>
      </c>
      <c r="D121" s="144">
        <f>'Realisatie jaar 2019'!E119</f>
        <v>0</v>
      </c>
      <c r="E121" s="145" t="str">
        <f>'Realisatie jaar 2019'!F119</f>
        <v/>
      </c>
      <c r="F121" s="142">
        <f>'Realisatie jaar 2020'!C119</f>
        <v>0</v>
      </c>
      <c r="G121" s="143" t="str">
        <f>'Realisatie jaar 2020'!D119</f>
        <v/>
      </c>
      <c r="H121" s="144">
        <f>'Realisatie jaar 2020'!E119</f>
        <v>0</v>
      </c>
      <c r="I121" s="145" t="str">
        <f>'Realisatie jaar 2020'!F119</f>
        <v/>
      </c>
      <c r="J121" s="142">
        <f>'Realisatie jaar 2021'!C119</f>
        <v>0</v>
      </c>
      <c r="K121" s="143" t="str">
        <f>'Realisatie jaar 2021'!D119</f>
        <v/>
      </c>
      <c r="L121" s="144">
        <f>'Realisatie jaar 2021'!E119</f>
        <v>0</v>
      </c>
      <c r="M121" s="145" t="str">
        <f>'Realisatie jaar 2021'!F119</f>
        <v/>
      </c>
      <c r="N121" s="142">
        <f>'Prognose jaar 2022'!C119</f>
        <v>0</v>
      </c>
      <c r="O121" s="143" t="str">
        <f>'Prognose jaar 2022'!D119</f>
        <v/>
      </c>
      <c r="P121" s="144">
        <f>'Prognose jaar 2022'!E119</f>
        <v>0</v>
      </c>
      <c r="Q121" s="145" t="str">
        <f>'Prognose jaar 2022'!F119</f>
        <v/>
      </c>
      <c r="R121" s="142">
        <f>'Prognose jaar 2023'!C119</f>
        <v>0</v>
      </c>
      <c r="S121" s="143" t="str">
        <f>'Prognose jaar 2023'!D119</f>
        <v/>
      </c>
      <c r="T121" s="144">
        <f>'Prognose jaar 2023'!E119</f>
        <v>0</v>
      </c>
      <c r="U121" s="145" t="str">
        <f>'Prognose jaar 2023'!F119</f>
        <v/>
      </c>
      <c r="V121" s="142">
        <f>'Prognose jaar 2024'!C119</f>
        <v>0</v>
      </c>
      <c r="W121" s="143" t="str">
        <f>'Prognose jaar 2024'!D119</f>
        <v/>
      </c>
      <c r="X121" s="144">
        <f>'Prognose jaar 2024'!E119</f>
        <v>0</v>
      </c>
      <c r="Y121" s="145" t="str">
        <f>'Prognose jaar 2024'!F119</f>
        <v/>
      </c>
      <c r="Z121" s="142">
        <f>'Prognose jaar 2025'!C119</f>
        <v>0</v>
      </c>
      <c r="AA121" s="143" t="str">
        <f>'Prognose jaar 2025'!D119</f>
        <v/>
      </c>
      <c r="AB121" s="144">
        <f>'Prognose jaar 2025'!E119</f>
        <v>0</v>
      </c>
      <c r="AC121" s="145" t="str">
        <f>'Prognose jaar 2025'!F119</f>
        <v/>
      </c>
    </row>
    <row r="122" spans="1:29" ht="15.75" customHeight="1" x14ac:dyDescent="0.2">
      <c r="A122" s="146"/>
      <c r="B122" s="147"/>
      <c r="C122" s="148"/>
      <c r="D122" s="149"/>
      <c r="E122" s="150"/>
      <c r="F122" s="147"/>
      <c r="G122" s="148"/>
      <c r="H122" s="149"/>
      <c r="I122" s="150"/>
      <c r="J122" s="147"/>
      <c r="K122" s="148"/>
      <c r="L122" s="149"/>
      <c r="M122" s="150"/>
      <c r="N122" s="147"/>
      <c r="O122" s="148"/>
      <c r="P122" s="149"/>
      <c r="Q122" s="150"/>
      <c r="R122" s="147"/>
      <c r="S122" s="148"/>
      <c r="T122" s="149"/>
      <c r="U122" s="150"/>
      <c r="V122" s="147"/>
      <c r="W122" s="148"/>
      <c r="X122" s="149"/>
      <c r="Y122" s="150"/>
      <c r="Z122" s="147"/>
      <c r="AA122" s="148"/>
      <c r="AB122" s="149"/>
      <c r="AC122" s="151"/>
    </row>
    <row r="123" spans="1:29" ht="15.75" customHeight="1" x14ac:dyDescent="0.2">
      <c r="A123" s="152" t="s">
        <v>45</v>
      </c>
      <c r="B123" s="153">
        <v>43466</v>
      </c>
      <c r="C123" s="153">
        <v>43800</v>
      </c>
      <c r="D123" s="154"/>
      <c r="E123" s="155"/>
      <c r="F123" s="153">
        <v>43831</v>
      </c>
      <c r="G123" s="153">
        <v>44166</v>
      </c>
      <c r="H123" s="154"/>
      <c r="I123" s="155"/>
      <c r="J123" s="153">
        <v>44197</v>
      </c>
      <c r="K123" s="153">
        <v>44531</v>
      </c>
      <c r="L123" s="154"/>
      <c r="M123" s="155"/>
      <c r="N123" s="153">
        <v>44562</v>
      </c>
      <c r="O123" s="153">
        <v>44896</v>
      </c>
      <c r="P123" s="154"/>
      <c r="Q123" s="155"/>
      <c r="R123" s="153">
        <v>44927</v>
      </c>
      <c r="S123" s="153">
        <v>45261</v>
      </c>
      <c r="T123" s="154"/>
      <c r="U123" s="155"/>
      <c r="V123" s="153">
        <v>45292</v>
      </c>
      <c r="W123" s="153">
        <v>45627</v>
      </c>
      <c r="X123" s="154"/>
      <c r="Y123" s="155"/>
      <c r="Z123" s="153">
        <v>45658</v>
      </c>
      <c r="AA123" s="153">
        <v>45992</v>
      </c>
      <c r="AB123" s="154"/>
      <c r="AC123" s="156"/>
    </row>
    <row r="124" spans="1:29" ht="15.75" customHeight="1" x14ac:dyDescent="0.2">
      <c r="A124" s="157" t="s">
        <v>46</v>
      </c>
      <c r="B124" s="158">
        <f>'Realisatie jaar 2019'!C122</f>
        <v>0</v>
      </c>
      <c r="C124" s="158">
        <f>'Realisatie jaar 2019'!D122</f>
        <v>0</v>
      </c>
      <c r="D124" s="154"/>
      <c r="E124" s="155"/>
      <c r="F124" s="158">
        <f>'Realisatie jaar 2020'!C122</f>
        <v>0</v>
      </c>
      <c r="G124" s="158">
        <f>'Realisatie jaar 2020'!D122</f>
        <v>0</v>
      </c>
      <c r="H124" s="154"/>
      <c r="I124" s="155"/>
      <c r="J124" s="158">
        <f>'Realisatie jaar 2021'!C122</f>
        <v>0</v>
      </c>
      <c r="K124" s="158">
        <f>'Realisatie jaar 2021'!D122</f>
        <v>0</v>
      </c>
      <c r="L124" s="154"/>
      <c r="M124" s="155"/>
      <c r="N124" s="158">
        <f>'Prognose jaar 2022'!C122</f>
        <v>0</v>
      </c>
      <c r="O124" s="158">
        <f>'Prognose jaar 2022'!D122</f>
        <v>0</v>
      </c>
      <c r="P124" s="154"/>
      <c r="Q124" s="155"/>
      <c r="R124" s="158">
        <f>'Prognose jaar 2023'!C122</f>
        <v>0</v>
      </c>
      <c r="S124" s="158">
        <f>'Prognose jaar 2023'!D122</f>
        <v>0</v>
      </c>
      <c r="T124" s="154"/>
      <c r="U124" s="155"/>
      <c r="V124" s="158">
        <f>'Prognose jaar 2024'!C122</f>
        <v>0</v>
      </c>
      <c r="W124" s="158">
        <f>'Prognose jaar 2024'!D122</f>
        <v>0</v>
      </c>
      <c r="X124" s="154"/>
      <c r="Y124" s="155"/>
      <c r="Z124" s="158">
        <f>'Prognose jaar 2025'!C122</f>
        <v>0</v>
      </c>
      <c r="AA124" s="158">
        <f>'Prognose jaar 2025'!D122</f>
        <v>0</v>
      </c>
      <c r="AB124" s="154"/>
      <c r="AC124" s="156"/>
    </row>
    <row r="125" spans="1:29" ht="15.75" customHeight="1" x14ac:dyDescent="0.2">
      <c r="A125" s="157" t="s">
        <v>47</v>
      </c>
      <c r="B125" s="158">
        <f>'Realisatie jaar 2019'!C123</f>
        <v>0</v>
      </c>
      <c r="C125" s="158">
        <f>'Realisatie jaar 2019'!D123</f>
        <v>0</v>
      </c>
      <c r="D125" s="154"/>
      <c r="E125" s="155"/>
      <c r="F125" s="158">
        <f>'Realisatie jaar 2020'!C123</f>
        <v>0</v>
      </c>
      <c r="G125" s="158">
        <f>'Realisatie jaar 2020'!D123</f>
        <v>0</v>
      </c>
      <c r="H125" s="154"/>
      <c r="I125" s="155"/>
      <c r="J125" s="158">
        <f>'Realisatie jaar 2021'!C123</f>
        <v>0</v>
      </c>
      <c r="K125" s="158">
        <f>'Realisatie jaar 2021'!D123</f>
        <v>0</v>
      </c>
      <c r="L125" s="154"/>
      <c r="M125" s="155"/>
      <c r="N125" s="158">
        <f>'Prognose jaar 2022'!C123</f>
        <v>0</v>
      </c>
      <c r="O125" s="158">
        <f>'Prognose jaar 2022'!D123</f>
        <v>0</v>
      </c>
      <c r="P125" s="154"/>
      <c r="Q125" s="155"/>
      <c r="R125" s="158">
        <f>'Prognose jaar 2023'!C123</f>
        <v>0</v>
      </c>
      <c r="S125" s="158">
        <f>'Prognose jaar 2023'!D123</f>
        <v>0</v>
      </c>
      <c r="T125" s="154"/>
      <c r="U125" s="155"/>
      <c r="V125" s="158">
        <f>'Prognose jaar 2024'!C123</f>
        <v>0</v>
      </c>
      <c r="W125" s="158">
        <f>'Prognose jaar 2024'!D123</f>
        <v>0</v>
      </c>
      <c r="X125" s="154"/>
      <c r="Y125" s="155"/>
      <c r="Z125" s="158">
        <f>'Prognose jaar 2025'!C123</f>
        <v>0</v>
      </c>
      <c r="AA125" s="158">
        <f>'Prognose jaar 2025'!D123</f>
        <v>0</v>
      </c>
      <c r="AB125" s="154"/>
      <c r="AC125" s="156"/>
    </row>
    <row r="126" spans="1:29" ht="15.75" customHeight="1" x14ac:dyDescent="0.2">
      <c r="A126" s="157" t="s">
        <v>48</v>
      </c>
      <c r="B126" s="158">
        <f>'Realisatie jaar 2019'!C124</f>
        <v>0</v>
      </c>
      <c r="C126" s="158">
        <f>'Realisatie jaar 2019'!D124</f>
        <v>0</v>
      </c>
      <c r="D126" s="154"/>
      <c r="E126" s="155"/>
      <c r="F126" s="158">
        <f>'Realisatie jaar 2020'!C124</f>
        <v>0</v>
      </c>
      <c r="G126" s="158">
        <f>'Realisatie jaar 2020'!D124</f>
        <v>0</v>
      </c>
      <c r="H126" s="154"/>
      <c r="I126" s="155"/>
      <c r="J126" s="158">
        <f>'Realisatie jaar 2021'!C124</f>
        <v>0</v>
      </c>
      <c r="K126" s="158">
        <f>'Realisatie jaar 2021'!D124</f>
        <v>0</v>
      </c>
      <c r="L126" s="154"/>
      <c r="M126" s="155"/>
      <c r="N126" s="158">
        <f>'Prognose jaar 2022'!C124</f>
        <v>0</v>
      </c>
      <c r="O126" s="158">
        <f>'Prognose jaar 2022'!D124</f>
        <v>0</v>
      </c>
      <c r="P126" s="154"/>
      <c r="Q126" s="155"/>
      <c r="R126" s="158">
        <f>'Prognose jaar 2023'!C124</f>
        <v>0</v>
      </c>
      <c r="S126" s="158">
        <f>'Prognose jaar 2023'!D124</f>
        <v>0</v>
      </c>
      <c r="T126" s="154"/>
      <c r="U126" s="155"/>
      <c r="V126" s="158">
        <f>'Prognose jaar 2024'!C124</f>
        <v>0</v>
      </c>
      <c r="W126" s="158">
        <f>'Prognose jaar 2024'!D124</f>
        <v>0</v>
      </c>
      <c r="X126" s="154"/>
      <c r="Y126" s="155"/>
      <c r="Z126" s="158">
        <f>'Prognose jaar 2025'!C124</f>
        <v>0</v>
      </c>
      <c r="AA126" s="158">
        <f>'Prognose jaar 2025'!D124</f>
        <v>0</v>
      </c>
      <c r="AB126" s="154"/>
      <c r="AC126" s="156"/>
    </row>
    <row r="127" spans="1:29" ht="15.75" customHeight="1" x14ac:dyDescent="0.2">
      <c r="A127" s="159" t="s">
        <v>49</v>
      </c>
      <c r="B127" s="160">
        <f>SUM(B124:B126)</f>
        <v>0</v>
      </c>
      <c r="C127" s="160">
        <f>SUM(C124:C126)</f>
        <v>0</v>
      </c>
      <c r="D127" s="154"/>
      <c r="E127" s="155"/>
      <c r="F127" s="160">
        <f>SUM(F124:F126)</f>
        <v>0</v>
      </c>
      <c r="G127" s="160">
        <f>SUM(G124:G126)</f>
        <v>0</v>
      </c>
      <c r="H127" s="154"/>
      <c r="I127" s="155"/>
      <c r="J127" s="160">
        <f>SUM(J124:J126)</f>
        <v>0</v>
      </c>
      <c r="K127" s="160">
        <f>SUM(K124:K126)</f>
        <v>0</v>
      </c>
      <c r="L127" s="154"/>
      <c r="M127" s="155"/>
      <c r="N127" s="158">
        <f>'Prognose jaar 2022'!C125</f>
        <v>0</v>
      </c>
      <c r="O127" s="158">
        <f>'Prognose jaar 2022'!D125</f>
        <v>0</v>
      </c>
      <c r="P127" s="154"/>
      <c r="Q127" s="155"/>
      <c r="R127" s="158">
        <f>'Prognose jaar 2023'!C125</f>
        <v>0</v>
      </c>
      <c r="S127" s="158">
        <f>'Prognose jaar 2023'!D125</f>
        <v>0</v>
      </c>
      <c r="T127" s="154"/>
      <c r="U127" s="155"/>
      <c r="V127" s="158">
        <f>'Prognose jaar 2024'!C125</f>
        <v>0</v>
      </c>
      <c r="W127" s="158">
        <f>'Prognose jaar 2024'!D125</f>
        <v>0</v>
      </c>
      <c r="X127" s="154"/>
      <c r="Y127" s="155"/>
      <c r="Z127" s="158">
        <f>'Prognose jaar 2025'!C125</f>
        <v>0</v>
      </c>
      <c r="AA127" s="158">
        <f>'Prognose jaar 2025'!D125</f>
        <v>0</v>
      </c>
      <c r="AB127" s="154"/>
      <c r="AC127" s="156"/>
    </row>
    <row r="128" spans="1:29" ht="15.75" customHeight="1" x14ac:dyDescent="0.2">
      <c r="A128" s="157" t="s">
        <v>50</v>
      </c>
      <c r="B128" s="158">
        <f>'Realisatie jaar 2019'!C126</f>
        <v>0</v>
      </c>
      <c r="C128" s="158">
        <f>'Realisatie jaar 2019'!D126</f>
        <v>0</v>
      </c>
      <c r="D128" s="154"/>
      <c r="E128" s="155"/>
      <c r="F128" s="158">
        <f>'Realisatie jaar 2020'!C126</f>
        <v>0</v>
      </c>
      <c r="G128" s="158">
        <f>'Realisatie jaar 2020'!D126</f>
        <v>0</v>
      </c>
      <c r="H128" s="154"/>
      <c r="I128" s="155"/>
      <c r="J128" s="158">
        <f>'Realisatie jaar 2021'!C126</f>
        <v>0</v>
      </c>
      <c r="K128" s="158">
        <f>'Realisatie jaar 2021'!D126</f>
        <v>0</v>
      </c>
      <c r="L128" s="154"/>
      <c r="M128" s="155"/>
      <c r="N128" s="158">
        <f>'Prognose jaar 2022'!C126</f>
        <v>0</v>
      </c>
      <c r="O128" s="158">
        <f>'Prognose jaar 2022'!D126</f>
        <v>0</v>
      </c>
      <c r="P128" s="154"/>
      <c r="Q128" s="155"/>
      <c r="R128" s="158">
        <f>'Prognose jaar 2023'!C126</f>
        <v>0</v>
      </c>
      <c r="S128" s="158">
        <f>'Prognose jaar 2023'!D126</f>
        <v>0</v>
      </c>
      <c r="T128" s="154"/>
      <c r="U128" s="155"/>
      <c r="V128" s="158">
        <f>'Prognose jaar 2024'!C126</f>
        <v>0</v>
      </c>
      <c r="W128" s="158">
        <f>'Prognose jaar 2024'!D126</f>
        <v>0</v>
      </c>
      <c r="X128" s="154"/>
      <c r="Y128" s="155"/>
      <c r="Z128" s="158">
        <f>'Prognose jaar 2025'!C126</f>
        <v>0</v>
      </c>
      <c r="AA128" s="158">
        <f>'Prognose jaar 2025'!D126</f>
        <v>0</v>
      </c>
      <c r="AB128" s="154"/>
      <c r="AC128" s="156"/>
    </row>
    <row r="129" spans="1:29" ht="15.75" customHeight="1" x14ac:dyDescent="0.2">
      <c r="A129" s="157" t="s">
        <v>150</v>
      </c>
      <c r="B129" s="158">
        <f>'Realisatie jaar 2019'!C127</f>
        <v>0</v>
      </c>
      <c r="C129" s="158">
        <f>'Realisatie jaar 2019'!D127</f>
        <v>0</v>
      </c>
      <c r="D129" s="154"/>
      <c r="E129" s="155"/>
      <c r="F129" s="158">
        <f>'Realisatie jaar 2020'!C127</f>
        <v>0</v>
      </c>
      <c r="G129" s="158">
        <f>'Realisatie jaar 2020'!D127</f>
        <v>0</v>
      </c>
      <c r="H129" s="154"/>
      <c r="I129" s="155"/>
      <c r="J129" s="158">
        <f>'Realisatie jaar 2021'!C127</f>
        <v>0</v>
      </c>
      <c r="K129" s="158">
        <f>'Realisatie jaar 2021'!D127</f>
        <v>0</v>
      </c>
      <c r="L129" s="154"/>
      <c r="M129" s="155"/>
      <c r="N129" s="158">
        <f>'Prognose jaar 2022'!C127</f>
        <v>0</v>
      </c>
      <c r="O129" s="158">
        <f>'Prognose jaar 2022'!D127</f>
        <v>0</v>
      </c>
      <c r="P129" s="154"/>
      <c r="Q129" s="155"/>
      <c r="R129" s="158">
        <f>'Prognose jaar 2023'!C127</f>
        <v>0</v>
      </c>
      <c r="S129" s="158">
        <f>'Prognose jaar 2023'!D127</f>
        <v>0</v>
      </c>
      <c r="T129" s="154"/>
      <c r="U129" s="155"/>
      <c r="V129" s="158">
        <f>'Prognose jaar 2024'!C127</f>
        <v>0</v>
      </c>
      <c r="W129" s="158">
        <f>'Prognose jaar 2024'!D127</f>
        <v>0</v>
      </c>
      <c r="X129" s="154"/>
      <c r="Y129" s="155"/>
      <c r="Z129" s="158">
        <f>'Prognose jaar 2025'!C127</f>
        <v>0</v>
      </c>
      <c r="AA129" s="158">
        <f>'Prognose jaar 2025'!D127</f>
        <v>0</v>
      </c>
      <c r="AB129" s="154"/>
      <c r="AC129" s="156"/>
    </row>
    <row r="130" spans="1:29" ht="15.75" customHeight="1" x14ac:dyDescent="0.2">
      <c r="A130" s="159" t="s">
        <v>52</v>
      </c>
      <c r="B130" s="160">
        <f>SUM(B127:B129)</f>
        <v>0</v>
      </c>
      <c r="C130" s="160">
        <f>SUM(C127:C129)</f>
        <v>0</v>
      </c>
      <c r="D130" s="154"/>
      <c r="E130" s="155"/>
      <c r="F130" s="160">
        <f>SUM(F127:F129)</f>
        <v>0</v>
      </c>
      <c r="G130" s="160">
        <f>SUM(G127:G129)</f>
        <v>0</v>
      </c>
      <c r="H130" s="154"/>
      <c r="I130" s="155"/>
      <c r="J130" s="160">
        <f>SUM(J127:J129)</f>
        <v>0</v>
      </c>
      <c r="K130" s="160">
        <f>SUM(K127:K129)</f>
        <v>0</v>
      </c>
      <c r="L130" s="154"/>
      <c r="M130" s="155"/>
      <c r="N130" s="160">
        <f>'Prognose jaar 2022'!C128</f>
        <v>0</v>
      </c>
      <c r="O130" s="160">
        <f>'Prognose jaar 2022'!D128</f>
        <v>0</v>
      </c>
      <c r="P130" s="154"/>
      <c r="Q130" s="155"/>
      <c r="R130" s="160">
        <f>'Prognose jaar 2023'!C128</f>
        <v>0</v>
      </c>
      <c r="S130" s="160">
        <f>'Prognose jaar 2023'!D128</f>
        <v>0</v>
      </c>
      <c r="T130" s="154"/>
      <c r="U130" s="155"/>
      <c r="V130" s="160">
        <f>'Prognose jaar 2024'!C128</f>
        <v>0</v>
      </c>
      <c r="W130" s="160">
        <f>'Prognose jaar 2024'!D128</f>
        <v>0</v>
      </c>
      <c r="X130" s="154"/>
      <c r="Y130" s="155"/>
      <c r="Z130" s="160">
        <f>'Prognose jaar 2025'!C128</f>
        <v>0</v>
      </c>
      <c r="AA130" s="160">
        <f>'Prognose jaar 2025'!D128</f>
        <v>0</v>
      </c>
      <c r="AB130" s="154"/>
      <c r="AC130" s="156"/>
    </row>
    <row r="131" spans="1:29" ht="15.75" customHeight="1" x14ac:dyDescent="0.2">
      <c r="A131" s="161"/>
      <c r="B131" s="162"/>
      <c r="C131" s="162"/>
      <c r="D131" s="154"/>
      <c r="E131" s="155"/>
      <c r="F131" s="162"/>
      <c r="G131" s="162"/>
      <c r="H131" s="154"/>
      <c r="I131" s="155"/>
      <c r="J131" s="162"/>
      <c r="K131" s="162"/>
      <c r="L131" s="154"/>
      <c r="M131" s="155"/>
      <c r="N131" s="162"/>
      <c r="O131" s="162"/>
      <c r="P131" s="154"/>
      <c r="Q131" s="155"/>
      <c r="R131" s="162"/>
      <c r="S131" s="162"/>
      <c r="T131" s="154"/>
      <c r="U131" s="155"/>
      <c r="V131" s="162"/>
      <c r="W131" s="162"/>
      <c r="X131" s="154"/>
      <c r="Y131" s="155"/>
      <c r="Z131" s="162"/>
      <c r="AA131" s="162"/>
      <c r="AB131" s="154"/>
      <c r="AC131" s="156"/>
    </row>
    <row r="132" spans="1:29" ht="15.75" customHeight="1" x14ac:dyDescent="0.2">
      <c r="A132" s="159" t="s">
        <v>53</v>
      </c>
      <c r="B132" s="162"/>
      <c r="C132" s="162"/>
      <c r="D132" s="154"/>
      <c r="E132" s="155"/>
      <c r="F132" s="162"/>
      <c r="G132" s="162"/>
      <c r="H132" s="154"/>
      <c r="I132" s="155"/>
      <c r="J132" s="162"/>
      <c r="K132" s="162"/>
      <c r="L132" s="154"/>
      <c r="M132" s="155"/>
      <c r="N132" s="162"/>
      <c r="O132" s="162"/>
      <c r="P132" s="154"/>
      <c r="Q132" s="155"/>
      <c r="R132" s="162"/>
      <c r="S132" s="162"/>
      <c r="T132" s="154"/>
      <c r="U132" s="155"/>
      <c r="V132" s="162"/>
      <c r="W132" s="162"/>
      <c r="X132" s="154"/>
      <c r="Y132" s="155"/>
      <c r="Z132" s="162"/>
      <c r="AA132" s="162"/>
      <c r="AB132" s="154"/>
      <c r="AC132" s="156"/>
    </row>
    <row r="133" spans="1:29" ht="15.75" customHeight="1" x14ac:dyDescent="0.2">
      <c r="A133" s="157" t="s">
        <v>54</v>
      </c>
      <c r="B133" s="158">
        <f>'Realisatie jaar 2019'!C131</f>
        <v>0</v>
      </c>
      <c r="C133" s="158">
        <f>'Realisatie jaar 2019'!D131</f>
        <v>0</v>
      </c>
      <c r="D133" s="154"/>
      <c r="E133" s="155"/>
      <c r="F133" s="158">
        <f>'Realisatie jaar 2020'!C131</f>
        <v>0</v>
      </c>
      <c r="G133" s="158">
        <f>'Realisatie jaar 2020'!D131</f>
        <v>0</v>
      </c>
      <c r="H133" s="154"/>
      <c r="I133" s="155"/>
      <c r="J133" s="158">
        <f>'Realisatie jaar 2021'!C131</f>
        <v>0</v>
      </c>
      <c r="K133" s="158">
        <f>'Realisatie jaar 2021'!D131</f>
        <v>0</v>
      </c>
      <c r="L133" s="154"/>
      <c r="M133" s="155"/>
      <c r="N133" s="158">
        <f>'Prognose jaar 2022'!C131</f>
        <v>0</v>
      </c>
      <c r="O133" s="158">
        <f>'Prognose jaar 2022'!D131</f>
        <v>0</v>
      </c>
      <c r="P133" s="154"/>
      <c r="Q133" s="155"/>
      <c r="R133" s="158">
        <f>'Prognose jaar 2023'!C131</f>
        <v>0</v>
      </c>
      <c r="S133" s="158">
        <f>'Prognose jaar 2023'!D131</f>
        <v>0</v>
      </c>
      <c r="T133" s="154"/>
      <c r="U133" s="155"/>
      <c r="V133" s="158">
        <f>'Prognose jaar 2024'!C131</f>
        <v>0</v>
      </c>
      <c r="W133" s="158">
        <f>'Prognose jaar 2024'!D131</f>
        <v>0</v>
      </c>
      <c r="X133" s="154"/>
      <c r="Y133" s="155"/>
      <c r="Z133" s="158">
        <f>'Prognose jaar 2025'!C131</f>
        <v>0</v>
      </c>
      <c r="AA133" s="158">
        <f>'Prognose jaar 2025'!D131</f>
        <v>0</v>
      </c>
      <c r="AB133" s="154"/>
      <c r="AC133" s="156"/>
    </row>
    <row r="134" spans="1:29" ht="15.75" customHeight="1" x14ac:dyDescent="0.2">
      <c r="A134" s="157" t="s">
        <v>55</v>
      </c>
      <c r="B134" s="158">
        <f>'Realisatie jaar 2019'!C132</f>
        <v>0</v>
      </c>
      <c r="C134" s="158">
        <f>'Realisatie jaar 2019'!D132</f>
        <v>0</v>
      </c>
      <c r="D134" s="154"/>
      <c r="E134" s="155"/>
      <c r="F134" s="158">
        <f>'Realisatie jaar 2020'!C132</f>
        <v>0</v>
      </c>
      <c r="G134" s="158">
        <f>'Realisatie jaar 2020'!D132</f>
        <v>0</v>
      </c>
      <c r="H134" s="154"/>
      <c r="I134" s="155"/>
      <c r="J134" s="158">
        <f>'Realisatie jaar 2021'!C132</f>
        <v>0</v>
      </c>
      <c r="K134" s="158">
        <f>'Realisatie jaar 2021'!D132</f>
        <v>0</v>
      </c>
      <c r="L134" s="154"/>
      <c r="M134" s="155"/>
      <c r="N134" s="158">
        <f>'Prognose jaar 2022'!C132</f>
        <v>0</v>
      </c>
      <c r="O134" s="158">
        <f>'Prognose jaar 2022'!D132</f>
        <v>0</v>
      </c>
      <c r="P134" s="154"/>
      <c r="Q134" s="155"/>
      <c r="R134" s="158">
        <f>'Prognose jaar 2023'!C132</f>
        <v>0</v>
      </c>
      <c r="S134" s="158">
        <f>'Prognose jaar 2023'!D132</f>
        <v>0</v>
      </c>
      <c r="T134" s="154"/>
      <c r="U134" s="155"/>
      <c r="V134" s="158">
        <f>'Prognose jaar 2024'!C132</f>
        <v>0</v>
      </c>
      <c r="W134" s="158">
        <f>'Prognose jaar 2024'!D132</f>
        <v>0</v>
      </c>
      <c r="X134" s="154"/>
      <c r="Y134" s="155"/>
      <c r="Z134" s="158">
        <f>'Prognose jaar 2025'!C132</f>
        <v>0</v>
      </c>
      <c r="AA134" s="158">
        <f>'Prognose jaar 2025'!D132</f>
        <v>0</v>
      </c>
      <c r="AB134" s="154"/>
      <c r="AC134" s="156"/>
    </row>
    <row r="135" spans="1:29" ht="15.75" customHeight="1" x14ac:dyDescent="0.2">
      <c r="A135" s="157" t="str">
        <f>'Realisatie jaar 2019'!B133</f>
        <v>…..</v>
      </c>
      <c r="B135" s="158">
        <f>'Realisatie jaar 2019'!C133</f>
        <v>0</v>
      </c>
      <c r="C135" s="158">
        <f>'Realisatie jaar 2019'!D133</f>
        <v>0</v>
      </c>
      <c r="D135" s="154"/>
      <c r="E135" s="155"/>
      <c r="F135" s="158">
        <f>'Realisatie jaar 2020'!C133</f>
        <v>0</v>
      </c>
      <c r="G135" s="158">
        <f>'Realisatie jaar 2020'!D133</f>
        <v>0</v>
      </c>
      <c r="H135" s="154"/>
      <c r="I135" s="155"/>
      <c r="J135" s="158">
        <f>'Realisatie jaar 2021'!C133</f>
        <v>0</v>
      </c>
      <c r="K135" s="158">
        <f>'Realisatie jaar 2021'!D133</f>
        <v>0</v>
      </c>
      <c r="L135" s="154"/>
      <c r="M135" s="155"/>
      <c r="N135" s="158">
        <f>'Prognose jaar 2022'!C133</f>
        <v>0</v>
      </c>
      <c r="O135" s="158">
        <f>'Prognose jaar 2022'!D133</f>
        <v>0</v>
      </c>
      <c r="P135" s="154"/>
      <c r="Q135" s="155"/>
      <c r="R135" s="158">
        <f>'Prognose jaar 2023'!C133</f>
        <v>0</v>
      </c>
      <c r="S135" s="158">
        <f>'Prognose jaar 2023'!D133</f>
        <v>0</v>
      </c>
      <c r="T135" s="154"/>
      <c r="U135" s="155"/>
      <c r="V135" s="158">
        <f>'Prognose jaar 2024'!C133</f>
        <v>0</v>
      </c>
      <c r="W135" s="158">
        <f>'Prognose jaar 2024'!D133</f>
        <v>0</v>
      </c>
      <c r="X135" s="154"/>
      <c r="Y135" s="155"/>
      <c r="Z135" s="158">
        <f>'Prognose jaar 2025'!C133</f>
        <v>0</v>
      </c>
      <c r="AA135" s="158">
        <f>'Prognose jaar 2025'!D133</f>
        <v>0</v>
      </c>
      <c r="AB135" s="154"/>
      <c r="AC135" s="156"/>
    </row>
    <row r="136" spans="1:29" ht="15.75" customHeight="1" x14ac:dyDescent="0.2">
      <c r="A136" s="159" t="s">
        <v>57</v>
      </c>
      <c r="B136" s="160">
        <f>SUM(B133:B135)</f>
        <v>0</v>
      </c>
      <c r="C136" s="160">
        <f>SUM(C133:C135)</f>
        <v>0</v>
      </c>
      <c r="D136" s="154"/>
      <c r="E136" s="155"/>
      <c r="F136" s="160">
        <f>SUM(F133:F135)</f>
        <v>0</v>
      </c>
      <c r="G136" s="160">
        <f>SUM(G133:G135)</f>
        <v>0</v>
      </c>
      <c r="H136" s="154"/>
      <c r="I136" s="155"/>
      <c r="J136" s="160">
        <f>SUM(J133:J135)</f>
        <v>0</v>
      </c>
      <c r="K136" s="160">
        <f>SUM(K133:K135)</f>
        <v>0</v>
      </c>
      <c r="L136" s="154"/>
      <c r="M136" s="155"/>
      <c r="N136" s="160">
        <f>'Prognose jaar 2022'!C134</f>
        <v>0</v>
      </c>
      <c r="O136" s="160">
        <f>'Prognose jaar 2022'!D134</f>
        <v>0</v>
      </c>
      <c r="P136" s="154"/>
      <c r="Q136" s="155"/>
      <c r="R136" s="160">
        <f>'Prognose jaar 2023'!C134</f>
        <v>0</v>
      </c>
      <c r="S136" s="160">
        <f>'Prognose jaar 2023'!D134</f>
        <v>0</v>
      </c>
      <c r="T136" s="154"/>
      <c r="U136" s="155"/>
      <c r="V136" s="160">
        <f>'Prognose jaar 2024'!C134</f>
        <v>0</v>
      </c>
      <c r="W136" s="160">
        <f>'Prognose jaar 2024'!D134</f>
        <v>0</v>
      </c>
      <c r="X136" s="154"/>
      <c r="Y136" s="155"/>
      <c r="Z136" s="160">
        <f>'Prognose jaar 2025'!C134</f>
        <v>0</v>
      </c>
      <c r="AA136" s="160">
        <f>'Prognose jaar 2025'!D134</f>
        <v>0</v>
      </c>
      <c r="AB136" s="154"/>
      <c r="AC136" s="156"/>
    </row>
    <row r="137" spans="1:29" ht="15.75" customHeight="1" x14ac:dyDescent="0.2">
      <c r="A137" s="163"/>
      <c r="B137" s="164"/>
      <c r="C137" s="165"/>
      <c r="D137" s="166"/>
      <c r="E137" s="167"/>
      <c r="F137" s="164"/>
      <c r="G137" s="165"/>
      <c r="H137" s="166"/>
      <c r="I137" s="167"/>
      <c r="J137" s="164"/>
      <c r="K137" s="165"/>
      <c r="L137" s="166"/>
      <c r="M137" s="167"/>
      <c r="N137" s="164"/>
      <c r="O137" s="165"/>
      <c r="P137" s="166"/>
      <c r="Q137" s="167"/>
      <c r="R137" s="164"/>
      <c r="S137" s="165"/>
      <c r="T137" s="166"/>
      <c r="U137" s="167"/>
      <c r="V137" s="164"/>
      <c r="W137" s="165"/>
      <c r="X137" s="166"/>
      <c r="Y137" s="167"/>
      <c r="Z137" s="164"/>
      <c r="AA137" s="165"/>
      <c r="AB137" s="166"/>
      <c r="AC137" s="156"/>
    </row>
    <row r="138" spans="1:29" ht="15.75" customHeight="1" x14ac:dyDescent="0.2">
      <c r="A138" s="168" t="s">
        <v>151</v>
      </c>
      <c r="B138" s="169"/>
      <c r="C138" s="170" t="s">
        <v>152</v>
      </c>
      <c r="D138" s="13"/>
      <c r="E138" s="10"/>
      <c r="F138" s="11"/>
      <c r="G138" s="170" t="s">
        <v>153</v>
      </c>
      <c r="H138" s="13"/>
      <c r="I138" s="10"/>
      <c r="J138" s="11"/>
      <c r="K138" s="170" t="s">
        <v>154</v>
      </c>
      <c r="L138" s="13"/>
      <c r="M138" s="10"/>
      <c r="N138" s="11"/>
      <c r="O138" s="170" t="s">
        <v>155</v>
      </c>
      <c r="P138" s="13"/>
      <c r="Q138" s="10"/>
      <c r="R138" s="11"/>
      <c r="S138" s="170" t="s">
        <v>156</v>
      </c>
      <c r="T138" s="13"/>
      <c r="U138" s="10"/>
      <c r="V138" s="11"/>
      <c r="W138" s="170" t="s">
        <v>157</v>
      </c>
      <c r="X138" s="13"/>
      <c r="Y138" s="10"/>
      <c r="Z138" s="11"/>
      <c r="AA138" s="170" t="s">
        <v>158</v>
      </c>
      <c r="AB138" s="13"/>
      <c r="AC138" s="14"/>
    </row>
    <row r="139" spans="1:29" ht="15.75" customHeight="1" x14ac:dyDescent="0.2">
      <c r="A139" s="157" t="s">
        <v>35</v>
      </c>
      <c r="B139" s="171"/>
      <c r="C139" s="158">
        <f>'Realisatie jaar 2019'!C137</f>
        <v>0</v>
      </c>
      <c r="D139" s="13"/>
      <c r="E139" s="10"/>
      <c r="F139" s="11"/>
      <c r="G139" s="158">
        <f>'Realisatie jaar 2020'!C137</f>
        <v>0</v>
      </c>
      <c r="H139" s="13"/>
      <c r="I139" s="10"/>
      <c r="J139" s="11"/>
      <c r="K139" s="158">
        <f>'Realisatie jaar 2021'!C137</f>
        <v>0</v>
      </c>
      <c r="L139" s="13"/>
      <c r="M139" s="10"/>
      <c r="N139" s="11"/>
      <c r="O139" s="158">
        <f>'Prognose jaar 2022'!C137</f>
        <v>0</v>
      </c>
      <c r="P139" s="13"/>
      <c r="Q139" s="10"/>
      <c r="R139" s="11"/>
      <c r="S139" s="158">
        <f>'Prognose jaar 2023'!C137</f>
        <v>0</v>
      </c>
      <c r="T139" s="13"/>
      <c r="U139" s="10"/>
      <c r="V139" s="11"/>
      <c r="W139" s="158">
        <f>'Prognose jaar 2024'!C137</f>
        <v>0</v>
      </c>
      <c r="X139" s="13"/>
      <c r="Y139" s="10"/>
      <c r="Z139" s="11"/>
      <c r="AA139" s="158">
        <f>'Prognose jaar 2025'!C137</f>
        <v>0</v>
      </c>
      <c r="AB139" s="13"/>
      <c r="AC139" s="14"/>
    </row>
    <row r="140" spans="1:29" ht="15.75" customHeight="1" x14ac:dyDescent="0.2">
      <c r="A140" s="157" t="s">
        <v>36</v>
      </c>
      <c r="B140" s="171"/>
      <c r="C140" s="158">
        <f>'Realisatie jaar 2019'!C138</f>
        <v>0</v>
      </c>
      <c r="D140" s="13"/>
      <c r="E140" s="10"/>
      <c r="F140" s="11"/>
      <c r="G140" s="158">
        <f>'Realisatie jaar 2020'!C138</f>
        <v>0</v>
      </c>
      <c r="H140" s="13"/>
      <c r="I140" s="10"/>
      <c r="J140" s="11"/>
      <c r="K140" s="158">
        <f>'Realisatie jaar 2021'!C138</f>
        <v>0</v>
      </c>
      <c r="L140" s="13"/>
      <c r="M140" s="10"/>
      <c r="N140" s="11"/>
      <c r="O140" s="158">
        <f>'Prognose jaar 2022'!C138</f>
        <v>0</v>
      </c>
      <c r="P140" s="13"/>
      <c r="Q140" s="10"/>
      <c r="R140" s="11"/>
      <c r="S140" s="158">
        <f>'Prognose jaar 2023'!C138</f>
        <v>0</v>
      </c>
      <c r="T140" s="13"/>
      <c r="U140" s="10"/>
      <c r="V140" s="11"/>
      <c r="W140" s="158">
        <f>'Prognose jaar 2024'!C138</f>
        <v>0</v>
      </c>
      <c r="X140" s="13"/>
      <c r="Y140" s="10"/>
      <c r="Z140" s="11"/>
      <c r="AA140" s="158">
        <f>'Prognose jaar 2025'!C138</f>
        <v>0</v>
      </c>
      <c r="AB140" s="13"/>
      <c r="AC140" s="14"/>
    </row>
    <row r="141" spans="1:29" ht="15.75" customHeight="1" x14ac:dyDescent="0.2">
      <c r="A141" s="157" t="s">
        <v>37</v>
      </c>
      <c r="B141" s="172"/>
      <c r="C141" s="158">
        <f>'Realisatie jaar 2019'!C139</f>
        <v>0</v>
      </c>
      <c r="D141" s="26"/>
      <c r="E141" s="33"/>
      <c r="F141" s="173"/>
      <c r="G141" s="158">
        <f>'Realisatie jaar 2020'!C139</f>
        <v>0</v>
      </c>
      <c r="H141" s="26"/>
      <c r="I141" s="33"/>
      <c r="J141" s="173"/>
      <c r="K141" s="158">
        <f>'Realisatie jaar 2021'!C139</f>
        <v>0</v>
      </c>
      <c r="L141" s="26"/>
      <c r="M141" s="33"/>
      <c r="N141" s="173"/>
      <c r="O141" s="158">
        <f>'Prognose jaar 2022'!C139</f>
        <v>0</v>
      </c>
      <c r="P141" s="26"/>
      <c r="Q141" s="33"/>
      <c r="R141" s="173"/>
      <c r="S141" s="158">
        <f>'Prognose jaar 2023'!C139</f>
        <v>0</v>
      </c>
      <c r="T141" s="26"/>
      <c r="U141" s="33"/>
      <c r="V141" s="173"/>
      <c r="W141" s="158">
        <f>'Prognose jaar 2024'!C139</f>
        <v>0</v>
      </c>
      <c r="X141" s="26"/>
      <c r="Y141" s="33"/>
      <c r="Z141" s="173"/>
      <c r="AA141" s="158">
        <f>'Prognose jaar 2025'!C139</f>
        <v>0</v>
      </c>
      <c r="AB141" s="26"/>
      <c r="AC141" s="27"/>
    </row>
  </sheetData>
  <sheetProtection sheet="1" objects="1" scenarios="1"/>
  <mergeCells count="28">
    <mergeCell ref="B1:E4"/>
    <mergeCell ref="F1:I4"/>
    <mergeCell ref="Z1:AC4"/>
    <mergeCell ref="V1:Y4"/>
    <mergeCell ref="R1:U4"/>
    <mergeCell ref="N1:Q4"/>
    <mergeCell ref="J1:M4"/>
    <mergeCell ref="V7:Y7"/>
    <mergeCell ref="V5:Y5"/>
    <mergeCell ref="V6:Y6"/>
    <mergeCell ref="Z7:AC7"/>
    <mergeCell ref="Z5:AC5"/>
    <mergeCell ref="Z6:AC6"/>
    <mergeCell ref="N7:Q7"/>
    <mergeCell ref="N5:Q5"/>
    <mergeCell ref="N6:Q6"/>
    <mergeCell ref="R7:U7"/>
    <mergeCell ref="R5:U5"/>
    <mergeCell ref="R6:U6"/>
    <mergeCell ref="B7:E7"/>
    <mergeCell ref="B6:E6"/>
    <mergeCell ref="F7:I7"/>
    <mergeCell ref="J7:M7"/>
    <mergeCell ref="B5:E5"/>
    <mergeCell ref="F5:I5"/>
    <mergeCell ref="J5:M5"/>
    <mergeCell ref="F6:I6"/>
    <mergeCell ref="J6:M6"/>
  </mergeCells>
  <pageMargins left="0.25" right="0.25" top="0.75" bottom="0.75" header="0.3" footer="0.3"/>
  <pageSetup scale="27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40"/>
  <sheetViews>
    <sheetView showGridLines="0" workbookViewId="0">
      <selection activeCell="B5" sqref="B5"/>
    </sheetView>
  </sheetViews>
  <sheetFormatPr baseColWidth="10" defaultColWidth="8.83203125" defaultRowHeight="15" customHeight="1" x14ac:dyDescent="0.2"/>
  <cols>
    <col min="1" max="1" width="2.6640625" style="174" customWidth="1"/>
    <col min="2" max="2" width="38.6640625" style="174" customWidth="1"/>
    <col min="3" max="6" width="10.1640625" style="174" customWidth="1"/>
    <col min="7" max="17" width="9.1640625" style="174" customWidth="1"/>
    <col min="18" max="18" width="10.1640625" style="174" customWidth="1"/>
    <col min="19" max="19" width="8.83203125" style="174" customWidth="1"/>
    <col min="20" max="16384" width="8.83203125" style="174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59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60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39" t="s">
        <v>161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1"/>
    </row>
    <row r="6" spans="1:18" ht="33" customHeight="1" x14ac:dyDescent="0.2">
      <c r="A6" s="184"/>
      <c r="B6" s="185">
        <v>2019</v>
      </c>
      <c r="C6" s="186" t="s">
        <v>63</v>
      </c>
      <c r="D6" s="186" t="s">
        <v>64</v>
      </c>
      <c r="E6" s="116" t="s">
        <v>65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65" t="s">
        <v>71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65" t="s">
        <v>56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65" t="s">
        <v>84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65" t="s">
        <v>90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65" t="s">
        <v>97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5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E15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>IF(C56=0,"",C56/$C$41)</f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1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65" t="s">
        <v>84</v>
      </c>
      <c r="C77" s="124">
        <f t="shared" si="11"/>
        <v>0</v>
      </c>
      <c r="D77" s="257" t="str">
        <f t="shared" si="12"/>
        <v/>
      </c>
      <c r="E77" s="264"/>
      <c r="F77" s="260" t="str">
        <f t="shared" si="13"/>
        <v/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3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65" t="s">
        <v>56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65" t="s">
        <v>56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65" t="s">
        <v>56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65" t="s">
        <v>144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65" t="s">
        <v>144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262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"/>
      <c r="B120" s="202"/>
      <c r="C120" s="202"/>
      <c r="D120" s="202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4"/>
    </row>
    <row r="121" spans="1:18" ht="15.75" customHeight="1" x14ac:dyDescent="0.2">
      <c r="A121" s="205"/>
      <c r="B121" s="206" t="s">
        <v>183</v>
      </c>
      <c r="C121" s="207">
        <v>43466</v>
      </c>
      <c r="D121" s="208">
        <v>43800</v>
      </c>
      <c r="E121" s="18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4"/>
    </row>
    <row r="122" spans="1:18" ht="15.75" customHeight="1" x14ac:dyDescent="0.2">
      <c r="A122" s="205"/>
      <c r="B122" s="209" t="s">
        <v>46</v>
      </c>
      <c r="C122" s="268"/>
      <c r="D122" s="269"/>
      <c r="E122" s="18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4"/>
    </row>
    <row r="123" spans="1:18" ht="15.75" customHeight="1" x14ac:dyDescent="0.2">
      <c r="A123" s="205"/>
      <c r="B123" s="119" t="s">
        <v>47</v>
      </c>
      <c r="C123" s="270"/>
      <c r="D123" s="271"/>
      <c r="E123" s="18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4"/>
    </row>
    <row r="124" spans="1:18" ht="15.75" customHeight="1" x14ac:dyDescent="0.2">
      <c r="A124" s="205"/>
      <c r="B124" s="119" t="s">
        <v>48</v>
      </c>
      <c r="C124" s="270"/>
      <c r="D124" s="271"/>
      <c r="E124" s="18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4"/>
    </row>
    <row r="125" spans="1:18" ht="15.75" customHeight="1" x14ac:dyDescent="0.2">
      <c r="A125" s="205"/>
      <c r="B125" s="128" t="s">
        <v>49</v>
      </c>
      <c r="C125" s="129">
        <f>SUM(C122:C124)</f>
        <v>0</v>
      </c>
      <c r="D125" s="210">
        <f>SUM(D122:D124)</f>
        <v>0</v>
      </c>
      <c r="E125" s="18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4"/>
    </row>
    <row r="126" spans="1:18" ht="15.75" customHeight="1" x14ac:dyDescent="0.2">
      <c r="A126" s="205"/>
      <c r="B126" s="119" t="s">
        <v>50</v>
      </c>
      <c r="C126" s="270"/>
      <c r="D126" s="271"/>
      <c r="E126" s="18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4"/>
    </row>
    <row r="127" spans="1:18" ht="15.75" customHeight="1" x14ac:dyDescent="0.2">
      <c r="A127" s="205"/>
      <c r="B127" s="119" t="s">
        <v>150</v>
      </c>
      <c r="C127" s="270"/>
      <c r="D127" s="271"/>
      <c r="E127" s="18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4"/>
    </row>
    <row r="128" spans="1:18" ht="15.75" customHeight="1" x14ac:dyDescent="0.2">
      <c r="A128" s="205"/>
      <c r="B128" s="128" t="s">
        <v>52</v>
      </c>
      <c r="C128" s="129">
        <f>SUM(C125:C127)</f>
        <v>0</v>
      </c>
      <c r="D128" s="210">
        <f>SUM(D125:D127)</f>
        <v>0</v>
      </c>
      <c r="E128" s="18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4"/>
    </row>
    <row r="129" spans="1:18" ht="15.75" customHeight="1" x14ac:dyDescent="0.2">
      <c r="A129" s="205"/>
      <c r="B129" s="139"/>
      <c r="C129" s="124"/>
      <c r="D129" s="211"/>
      <c r="E129" s="18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4"/>
    </row>
    <row r="130" spans="1:18" ht="15.75" customHeight="1" x14ac:dyDescent="0.2">
      <c r="A130" s="205"/>
      <c r="B130" s="128" t="s">
        <v>53</v>
      </c>
      <c r="C130" s="124"/>
      <c r="D130" s="211"/>
      <c r="E130" s="18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4"/>
    </row>
    <row r="131" spans="1:18" ht="15.75" customHeight="1" x14ac:dyDescent="0.2">
      <c r="A131" s="205"/>
      <c r="B131" s="119" t="s">
        <v>54</v>
      </c>
      <c r="C131" s="270"/>
      <c r="D131" s="271"/>
      <c r="E131" s="18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4"/>
    </row>
    <row r="132" spans="1:18" ht="15.75" customHeight="1" x14ac:dyDescent="0.2">
      <c r="A132" s="205"/>
      <c r="B132" s="119" t="s">
        <v>55</v>
      </c>
      <c r="C132" s="270"/>
      <c r="D132" s="271"/>
      <c r="E132" s="18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4"/>
    </row>
    <row r="133" spans="1:18" ht="15.75" customHeight="1" x14ac:dyDescent="0.2">
      <c r="A133" s="205"/>
      <c r="B133" s="265" t="s">
        <v>56</v>
      </c>
      <c r="C133" s="270"/>
      <c r="D133" s="271"/>
      <c r="E133" s="18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4"/>
    </row>
    <row r="134" spans="1:18" ht="15.75" customHeight="1" x14ac:dyDescent="0.2">
      <c r="A134" s="205"/>
      <c r="B134" s="141" t="s">
        <v>57</v>
      </c>
      <c r="C134" s="142">
        <f>SUM(C131:C133)</f>
        <v>0</v>
      </c>
      <c r="D134" s="212">
        <f>SUM(D131:D133)</f>
        <v>0</v>
      </c>
      <c r="E134" s="18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4"/>
    </row>
    <row r="135" spans="1:18" ht="15.75" customHeight="1" x14ac:dyDescent="0.2">
      <c r="A135" s="8"/>
      <c r="B135" s="202"/>
      <c r="C135" s="202"/>
      <c r="D135" s="202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0"/>
      <c r="Q135" s="10"/>
      <c r="R135" s="14"/>
    </row>
    <row r="136" spans="1:18" ht="33" customHeight="1" x14ac:dyDescent="0.2">
      <c r="A136" s="205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182"/>
      <c r="Q136" s="10"/>
      <c r="R136" s="14"/>
    </row>
    <row r="137" spans="1:18" ht="15.75" customHeight="1" x14ac:dyDescent="0.2">
      <c r="A137" s="205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3"/>
      <c r="P137" s="182"/>
      <c r="Q137" s="10"/>
      <c r="R137" s="14"/>
    </row>
    <row r="138" spans="1:18" ht="15.75" customHeight="1" x14ac:dyDescent="0.2">
      <c r="A138" s="205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5"/>
      <c r="P138" s="182"/>
      <c r="Q138" s="10"/>
      <c r="R138" s="14"/>
    </row>
    <row r="139" spans="1:18" ht="15.75" customHeight="1" x14ac:dyDescent="0.2">
      <c r="A139" s="205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7"/>
      <c r="P139" s="182"/>
      <c r="Q139" s="10"/>
      <c r="R139" s="14"/>
    </row>
    <row r="140" spans="1:18" ht="15" customHeight="1" x14ac:dyDescent="0.2">
      <c r="A140" s="3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33"/>
      <c r="Q140" s="33"/>
      <c r="R140" s="27"/>
    </row>
  </sheetData>
  <sheetProtection sheet="1" objects="1" scenarios="1"/>
  <mergeCells count="6">
    <mergeCell ref="G5:R5"/>
    <mergeCell ref="C5:F5"/>
    <mergeCell ref="C4:F4"/>
    <mergeCell ref="C3:F3"/>
    <mergeCell ref="O1:R4"/>
    <mergeCell ref="G1:N4"/>
  </mergeCells>
  <pageMargins left="0.78740200000000005" right="0.39370100000000002" top="0.59055100000000005" bottom="0.39370100000000002" header="0.19685" footer="0.19685"/>
  <pageSetup scale="65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0"/>
  <sheetViews>
    <sheetView showGridLines="0" workbookViewId="0">
      <selection activeCell="B5" sqref="B5"/>
    </sheetView>
  </sheetViews>
  <sheetFormatPr baseColWidth="10" defaultColWidth="8.83203125" defaultRowHeight="15" customHeight="1" x14ac:dyDescent="0.2"/>
  <cols>
    <col min="1" max="1" width="2.6640625" style="218" customWidth="1"/>
    <col min="2" max="2" width="38.6640625" style="218" customWidth="1"/>
    <col min="3" max="6" width="10.1640625" style="218" customWidth="1"/>
    <col min="7" max="17" width="9.1640625" style="218" customWidth="1"/>
    <col min="18" max="18" width="10.1640625" style="218" customWidth="1"/>
    <col min="19" max="19" width="8.83203125" style="218" customWidth="1"/>
    <col min="20" max="16384" width="8.83203125" style="218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59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60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39" t="s">
        <v>161</v>
      </c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1"/>
    </row>
    <row r="6" spans="1:18" ht="33" customHeight="1" x14ac:dyDescent="0.2">
      <c r="A6" s="184"/>
      <c r="B6" s="219">
        <v>2020</v>
      </c>
      <c r="C6" s="186" t="s">
        <v>63</v>
      </c>
      <c r="D6" s="186" t="s">
        <v>64</v>
      </c>
      <c r="E6" s="116" t="s">
        <v>65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78" t="str">
        <f>'Realisatie jaar 2019'!B10</f>
        <v>Omzet huur……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78" t="str">
        <f>'Realisatie jaar 2019'!B18</f>
        <v>…..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78" t="str">
        <f>'Realisatie jaar 2019'!B30</f>
        <v>…….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78" t="str">
        <f>'Realisatie jaar 2019'!B38</f>
        <v>Omzet …….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80"/>
      <c r="R43" s="281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78" t="str">
        <f>'Realisatie jaar 2019'!B48</f>
        <v>Inkoop …….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6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E39-E49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 t="shared" si="6"/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1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78" t="str">
        <f>'Realisatie jaar 2019'!B77</f>
        <v>…….</v>
      </c>
      <c r="C77" s="124">
        <f t="shared" si="11"/>
        <v>0</v>
      </c>
      <c r="D77" s="257" t="str">
        <f t="shared" si="12"/>
        <v/>
      </c>
      <c r="E77" s="264"/>
      <c r="F77" s="260" t="str">
        <f t="shared" si="13"/>
        <v/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79" t="s">
        <v>187</v>
      </c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3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78" t="str">
        <f>'Realisatie jaar 2019'!B102</f>
        <v>…..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78" t="str">
        <f>'Realisatie jaar 2019'!B103</f>
        <v>…..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78" t="str">
        <f>'Realisatie jaar 2019'!B104</f>
        <v>…..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78" t="str">
        <f>'Realisatie jaar 2019'!B112</f>
        <v>Opstartkosten……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78" t="str">
        <f>'Realisatie jaar 2019'!B113</f>
        <v>Opstartkosten……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262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20"/>
      <c r="B120" s="221"/>
      <c r="C120" s="222"/>
      <c r="D120" s="223"/>
      <c r="E120" s="149"/>
      <c r="F120" s="150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5"/>
    </row>
    <row r="121" spans="1:18" ht="15.75" customHeight="1" x14ac:dyDescent="0.2">
      <c r="A121" s="226"/>
      <c r="B121" s="227" t="s">
        <v>183</v>
      </c>
      <c r="C121" s="228">
        <v>43831</v>
      </c>
      <c r="D121" s="229">
        <v>44166</v>
      </c>
      <c r="E121" s="230"/>
      <c r="F121" s="167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</row>
    <row r="122" spans="1:18" ht="15.75" customHeight="1" x14ac:dyDescent="0.2">
      <c r="A122" s="226"/>
      <c r="B122" s="233" t="s">
        <v>46</v>
      </c>
      <c r="C122" s="234">
        <f>'Realisatie jaar 2019'!D122</f>
        <v>0</v>
      </c>
      <c r="D122" s="267"/>
      <c r="E122" s="230"/>
      <c r="F122" s="167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2"/>
    </row>
    <row r="123" spans="1:18" ht="15.75" customHeight="1" x14ac:dyDescent="0.2">
      <c r="A123" s="226"/>
      <c r="B123" s="119" t="s">
        <v>47</v>
      </c>
      <c r="C123" s="235">
        <f>'Realisatie jaar 2019'!D123</f>
        <v>0</v>
      </c>
      <c r="D123" s="267"/>
      <c r="E123" s="230"/>
      <c r="F123" s="167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</row>
    <row r="124" spans="1:18" ht="15.75" customHeight="1" x14ac:dyDescent="0.2">
      <c r="A124" s="226"/>
      <c r="B124" s="119" t="s">
        <v>48</v>
      </c>
      <c r="C124" s="235">
        <f>'Realisatie jaar 2019'!D124</f>
        <v>0</v>
      </c>
      <c r="D124" s="267"/>
      <c r="E124" s="230"/>
      <c r="F124" s="167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2"/>
    </row>
    <row r="125" spans="1:18" ht="15.75" customHeight="1" x14ac:dyDescent="0.2">
      <c r="A125" s="226"/>
      <c r="B125" s="128" t="s">
        <v>49</v>
      </c>
      <c r="C125" s="236">
        <f>SUM(C122:C124)</f>
        <v>0</v>
      </c>
      <c r="D125" s="210">
        <f>SUM(D122:D124)</f>
        <v>0</v>
      </c>
      <c r="E125" s="230"/>
      <c r="F125" s="167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</row>
    <row r="126" spans="1:18" ht="15.75" customHeight="1" x14ac:dyDescent="0.2">
      <c r="A126" s="226"/>
      <c r="B126" s="119" t="s">
        <v>50</v>
      </c>
      <c r="C126" s="235">
        <f>'Realisatie jaar 2019'!D126</f>
        <v>0</v>
      </c>
      <c r="D126" s="267"/>
      <c r="E126" s="230"/>
      <c r="F126" s="167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2"/>
    </row>
    <row r="127" spans="1:18" ht="15.75" customHeight="1" x14ac:dyDescent="0.2">
      <c r="A127" s="226"/>
      <c r="B127" s="119" t="s">
        <v>150</v>
      </c>
      <c r="C127" s="235">
        <f>'Realisatie jaar 2019'!D127</f>
        <v>0</v>
      </c>
      <c r="D127" s="267"/>
      <c r="E127" s="230"/>
      <c r="F127" s="16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</row>
    <row r="128" spans="1:18" ht="15.75" customHeight="1" x14ac:dyDescent="0.2">
      <c r="A128" s="226"/>
      <c r="B128" s="128" t="s">
        <v>52</v>
      </c>
      <c r="C128" s="236">
        <f>SUM(C125:C127)</f>
        <v>0</v>
      </c>
      <c r="D128" s="210">
        <f>SUM(D125:D127)</f>
        <v>0</v>
      </c>
      <c r="E128" s="230"/>
      <c r="F128" s="167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2"/>
    </row>
    <row r="129" spans="1:18" ht="15.75" customHeight="1" x14ac:dyDescent="0.2">
      <c r="A129" s="226"/>
      <c r="B129" s="139"/>
      <c r="C129" s="235"/>
      <c r="D129" s="211"/>
      <c r="E129" s="230"/>
      <c r="F129" s="167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2"/>
    </row>
    <row r="130" spans="1:18" ht="15.75" customHeight="1" x14ac:dyDescent="0.2">
      <c r="A130" s="226"/>
      <c r="B130" s="128" t="s">
        <v>53</v>
      </c>
      <c r="C130" s="235"/>
      <c r="D130" s="211"/>
      <c r="E130" s="230"/>
      <c r="F130" s="167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2"/>
    </row>
    <row r="131" spans="1:18" ht="15.75" customHeight="1" x14ac:dyDescent="0.2">
      <c r="A131" s="226"/>
      <c r="B131" s="119" t="s">
        <v>54</v>
      </c>
      <c r="C131" s="235">
        <f>'Realisatie jaar 2019'!D131</f>
        <v>0</v>
      </c>
      <c r="D131" s="267"/>
      <c r="E131" s="230"/>
      <c r="F131" s="167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2"/>
    </row>
    <row r="132" spans="1:18" ht="15.75" customHeight="1" x14ac:dyDescent="0.2">
      <c r="A132" s="226"/>
      <c r="B132" s="119" t="s">
        <v>55</v>
      </c>
      <c r="C132" s="235">
        <f>'Realisatie jaar 2019'!D132</f>
        <v>0</v>
      </c>
      <c r="D132" s="267"/>
      <c r="E132" s="230"/>
      <c r="F132" s="167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2"/>
    </row>
    <row r="133" spans="1:18" ht="15.75" customHeight="1" x14ac:dyDescent="0.2">
      <c r="A133" s="226"/>
      <c r="B133" s="278" t="str">
        <f>'Realisatie jaar 2019'!B133</f>
        <v>…..</v>
      </c>
      <c r="C133" s="235">
        <f>'Realisatie jaar 2019'!D133</f>
        <v>0</v>
      </c>
      <c r="D133" s="271"/>
      <c r="E133" s="230"/>
      <c r="F133" s="167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2"/>
    </row>
    <row r="134" spans="1:18" ht="15.75" customHeight="1" x14ac:dyDescent="0.2">
      <c r="A134" s="226"/>
      <c r="B134" s="141" t="s">
        <v>57</v>
      </c>
      <c r="C134" s="237">
        <f>SUM(C131:C133)</f>
        <v>0</v>
      </c>
      <c r="D134" s="212">
        <f>SUM(D131:D133)</f>
        <v>0</v>
      </c>
      <c r="E134" s="230"/>
      <c r="F134" s="167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2"/>
    </row>
    <row r="135" spans="1:18" ht="15.75" customHeight="1" x14ac:dyDescent="0.2">
      <c r="A135" s="238"/>
      <c r="B135" s="221"/>
      <c r="C135" s="222"/>
      <c r="D135" s="223"/>
      <c r="E135" s="239"/>
      <c r="F135" s="240"/>
      <c r="G135" s="241"/>
      <c r="H135" s="241"/>
      <c r="I135" s="241"/>
      <c r="J135" s="241"/>
      <c r="K135" s="241"/>
      <c r="L135" s="241"/>
      <c r="M135" s="241"/>
      <c r="N135" s="241"/>
      <c r="O135" s="241"/>
      <c r="P135" s="231"/>
      <c r="Q135" s="231"/>
      <c r="R135" s="232"/>
    </row>
    <row r="136" spans="1:18" ht="32" customHeight="1" x14ac:dyDescent="0.2">
      <c r="A136" s="226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242"/>
      <c r="Q136" s="231"/>
      <c r="R136" s="232"/>
    </row>
    <row r="137" spans="1:18" ht="15.75" customHeight="1" x14ac:dyDescent="0.2">
      <c r="A137" s="226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3"/>
      <c r="P137" s="242"/>
      <c r="Q137" s="231"/>
      <c r="R137" s="232"/>
    </row>
    <row r="138" spans="1:18" ht="15.75" customHeight="1" x14ac:dyDescent="0.2">
      <c r="A138" s="226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5"/>
      <c r="P138" s="242"/>
      <c r="Q138" s="231"/>
      <c r="R138" s="232"/>
    </row>
    <row r="139" spans="1:18" ht="15.75" customHeight="1" x14ac:dyDescent="0.2">
      <c r="A139" s="226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7"/>
      <c r="P139" s="242"/>
      <c r="Q139" s="231"/>
      <c r="R139" s="232"/>
    </row>
    <row r="140" spans="1:18" ht="15.75" customHeight="1" x14ac:dyDescent="0.2">
      <c r="A140" s="243"/>
      <c r="B140" s="244"/>
      <c r="C140" s="245"/>
      <c r="D140" s="246"/>
      <c r="E140" s="247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248"/>
      <c r="Q140" s="248"/>
      <c r="R140" s="249"/>
    </row>
  </sheetData>
  <sheetProtection sheet="1" objects="1" scenarios="1"/>
  <mergeCells count="6">
    <mergeCell ref="G5:R5"/>
    <mergeCell ref="C4:F4"/>
    <mergeCell ref="C3:F3"/>
    <mergeCell ref="O1:R4"/>
    <mergeCell ref="G1:N4"/>
    <mergeCell ref="C5:F5"/>
  </mergeCells>
  <pageMargins left="0.78740200000000005" right="0.39370100000000002" top="0.59055100000000005" bottom="0.39370100000000002" header="0.19685" footer="0.19685"/>
  <pageSetup scale="64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0"/>
  <sheetViews>
    <sheetView showGridLines="0" workbookViewId="0">
      <selection activeCell="B5" sqref="B5"/>
    </sheetView>
  </sheetViews>
  <sheetFormatPr baseColWidth="10" defaultColWidth="8.83203125" defaultRowHeight="15" customHeight="1" x14ac:dyDescent="0.2"/>
  <cols>
    <col min="1" max="1" width="2.6640625" style="250" customWidth="1"/>
    <col min="2" max="2" width="38.6640625" style="250" customWidth="1"/>
    <col min="3" max="6" width="10.1640625" style="250" customWidth="1"/>
    <col min="7" max="17" width="9.1640625" style="250" customWidth="1"/>
    <col min="18" max="18" width="10.1640625" style="250" customWidth="1"/>
    <col min="19" max="19" width="8.83203125" style="250" customWidth="1"/>
    <col min="20" max="16384" width="8.83203125" style="250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188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189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56" t="s">
        <v>161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8"/>
    </row>
    <row r="6" spans="1:18" ht="33" customHeight="1" x14ac:dyDescent="0.2">
      <c r="A6" s="184"/>
      <c r="B6" s="219">
        <v>2021</v>
      </c>
      <c r="C6" s="186" t="s">
        <v>66</v>
      </c>
      <c r="D6" s="186" t="s">
        <v>64</v>
      </c>
      <c r="E6" s="116" t="s">
        <v>67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78" t="str">
        <f>'Realisatie jaar 2019'!B10</f>
        <v>Omzet huur……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59" t="s">
        <v>187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78" t="str">
        <f>'Realisatie jaar 2019'!B18</f>
        <v>…..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78" t="str">
        <f>'Realisatie jaar 2019'!B30</f>
        <v>…….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78" t="str">
        <f>'Realisatie jaar 2019'!B38</f>
        <v>Omzet …….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78" t="str">
        <f>'Realisatie jaar 2019'!B48</f>
        <v>Inkoop …….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6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E39-E49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 t="shared" si="6"/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3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78" t="str">
        <f>'Realisatie jaar 2019'!B77</f>
        <v>…….</v>
      </c>
      <c r="C77" s="124">
        <f t="shared" si="11"/>
        <v>0</v>
      </c>
      <c r="D77" s="257" t="str">
        <f t="shared" si="12"/>
        <v/>
      </c>
      <c r="E77" s="264"/>
      <c r="F77" s="260" t="str">
        <f t="shared" si="13"/>
        <v/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1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78" t="str">
        <f>'Realisatie jaar 2019'!B102</f>
        <v>…..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78" t="str">
        <f>'Realisatie jaar 2019'!B103</f>
        <v>…..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78" t="str">
        <f>'Realisatie jaar 2019'!B104</f>
        <v>…..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78" t="s">
        <v>144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78" t="s">
        <v>144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145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20"/>
      <c r="B120" s="221"/>
      <c r="C120" s="222"/>
      <c r="D120" s="223"/>
      <c r="E120" s="149"/>
      <c r="F120" s="150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5"/>
    </row>
    <row r="121" spans="1:18" ht="15.75" customHeight="1" x14ac:dyDescent="0.2">
      <c r="A121" s="226"/>
      <c r="B121" s="206" t="s">
        <v>183</v>
      </c>
      <c r="C121" s="207">
        <v>44197</v>
      </c>
      <c r="D121" s="229">
        <v>44531</v>
      </c>
      <c r="E121" s="230"/>
      <c r="F121" s="167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</row>
    <row r="122" spans="1:18" ht="15.75" customHeight="1" x14ac:dyDescent="0.2">
      <c r="A122" s="226"/>
      <c r="B122" s="209" t="s">
        <v>46</v>
      </c>
      <c r="C122" s="251">
        <f>'Realisatie jaar 2020'!D122</f>
        <v>0</v>
      </c>
      <c r="D122" s="267"/>
      <c r="E122" s="230"/>
      <c r="F122" s="167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2"/>
    </row>
    <row r="123" spans="1:18" ht="15.75" customHeight="1" x14ac:dyDescent="0.2">
      <c r="A123" s="226"/>
      <c r="B123" s="119" t="s">
        <v>47</v>
      </c>
      <c r="C123" s="235">
        <f>'Realisatie jaar 2020'!D123</f>
        <v>0</v>
      </c>
      <c r="D123" s="267"/>
      <c r="E123" s="230"/>
      <c r="F123" s="167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</row>
    <row r="124" spans="1:18" ht="15.75" customHeight="1" x14ac:dyDescent="0.2">
      <c r="A124" s="226"/>
      <c r="B124" s="119" t="s">
        <v>48</v>
      </c>
      <c r="C124" s="235">
        <f>'Realisatie jaar 2020'!D124</f>
        <v>0</v>
      </c>
      <c r="D124" s="267"/>
      <c r="E124" s="230"/>
      <c r="F124" s="167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2"/>
    </row>
    <row r="125" spans="1:18" ht="15.75" customHeight="1" x14ac:dyDescent="0.2">
      <c r="A125" s="226"/>
      <c r="B125" s="128" t="s">
        <v>49</v>
      </c>
      <c r="C125" s="236">
        <f>SUM(C122:C124)</f>
        <v>0</v>
      </c>
      <c r="D125" s="210">
        <f>SUM(D122:D124)</f>
        <v>0</v>
      </c>
      <c r="E125" s="230"/>
      <c r="F125" s="167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</row>
    <row r="126" spans="1:18" ht="15.75" customHeight="1" x14ac:dyDescent="0.2">
      <c r="A126" s="226"/>
      <c r="B126" s="119" t="s">
        <v>50</v>
      </c>
      <c r="C126" s="235">
        <f>'Realisatie jaar 2020'!D126</f>
        <v>0</v>
      </c>
      <c r="D126" s="267"/>
      <c r="E126" s="230"/>
      <c r="F126" s="167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2"/>
    </row>
    <row r="127" spans="1:18" ht="15.75" customHeight="1" x14ac:dyDescent="0.2">
      <c r="A127" s="226"/>
      <c r="B127" s="119" t="s">
        <v>150</v>
      </c>
      <c r="C127" s="235">
        <f>'Realisatie jaar 2020'!D127</f>
        <v>0</v>
      </c>
      <c r="D127" s="267"/>
      <c r="E127" s="230"/>
      <c r="F127" s="16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</row>
    <row r="128" spans="1:18" ht="15.75" customHeight="1" x14ac:dyDescent="0.2">
      <c r="A128" s="226"/>
      <c r="B128" s="128" t="s">
        <v>52</v>
      </c>
      <c r="C128" s="236">
        <f>SUM(C125:C127)</f>
        <v>0</v>
      </c>
      <c r="D128" s="210">
        <f>SUM(D125:D127)</f>
        <v>0</v>
      </c>
      <c r="E128" s="230"/>
      <c r="F128" s="167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2"/>
    </row>
    <row r="129" spans="1:18" ht="15.75" customHeight="1" x14ac:dyDescent="0.2">
      <c r="A129" s="226"/>
      <c r="B129" s="139"/>
      <c r="C129" s="235"/>
      <c r="D129" s="211"/>
      <c r="E129" s="230"/>
      <c r="F129" s="167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2"/>
    </row>
    <row r="130" spans="1:18" ht="15.75" customHeight="1" x14ac:dyDescent="0.2">
      <c r="A130" s="226"/>
      <c r="B130" s="128" t="s">
        <v>53</v>
      </c>
      <c r="C130" s="235"/>
      <c r="D130" s="211"/>
      <c r="E130" s="230"/>
      <c r="F130" s="167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2"/>
    </row>
    <row r="131" spans="1:18" ht="15.75" customHeight="1" x14ac:dyDescent="0.2">
      <c r="A131" s="226"/>
      <c r="B131" s="119" t="s">
        <v>54</v>
      </c>
      <c r="C131" s="235">
        <f>'Realisatie jaar 2020'!D131</f>
        <v>0</v>
      </c>
      <c r="D131" s="267"/>
      <c r="E131" s="230"/>
      <c r="F131" s="167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2"/>
    </row>
    <row r="132" spans="1:18" ht="15.75" customHeight="1" x14ac:dyDescent="0.2">
      <c r="A132" s="226"/>
      <c r="B132" s="119" t="s">
        <v>55</v>
      </c>
      <c r="C132" s="235">
        <f>'Realisatie jaar 2020'!D132</f>
        <v>0</v>
      </c>
      <c r="D132" s="267"/>
      <c r="E132" s="230"/>
      <c r="F132" s="167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2"/>
    </row>
    <row r="133" spans="1:18" ht="15.75" customHeight="1" x14ac:dyDescent="0.2">
      <c r="A133" s="226"/>
      <c r="B133" s="278" t="str">
        <f>'Realisatie jaar 2019'!B133</f>
        <v>…..</v>
      </c>
      <c r="C133" s="235">
        <f>'Realisatie jaar 2020'!D133</f>
        <v>0</v>
      </c>
      <c r="D133" s="271"/>
      <c r="E133" s="230"/>
      <c r="F133" s="167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2"/>
    </row>
    <row r="134" spans="1:18" ht="15.75" customHeight="1" x14ac:dyDescent="0.2">
      <c r="A134" s="226"/>
      <c r="B134" s="141" t="s">
        <v>57</v>
      </c>
      <c r="C134" s="237">
        <f>SUM(C131:C133)</f>
        <v>0</v>
      </c>
      <c r="D134" s="212">
        <f>SUM(D131:D133)</f>
        <v>0</v>
      </c>
      <c r="E134" s="230"/>
      <c r="F134" s="167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2"/>
    </row>
    <row r="135" spans="1:18" ht="15.75" customHeight="1" x14ac:dyDescent="0.2">
      <c r="A135" s="238"/>
      <c r="B135" s="221"/>
      <c r="C135" s="222"/>
      <c r="D135" s="223"/>
      <c r="E135" s="239"/>
      <c r="F135" s="240"/>
      <c r="G135" s="241"/>
      <c r="H135" s="241"/>
      <c r="I135" s="241"/>
      <c r="J135" s="241"/>
      <c r="K135" s="241"/>
      <c r="L135" s="241"/>
      <c r="M135" s="241"/>
      <c r="N135" s="241"/>
      <c r="O135" s="241"/>
      <c r="P135" s="231"/>
      <c r="Q135" s="231"/>
      <c r="R135" s="232"/>
    </row>
    <row r="136" spans="1:18" ht="33" customHeight="1" x14ac:dyDescent="0.2">
      <c r="A136" s="226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242"/>
      <c r="Q136" s="231"/>
      <c r="R136" s="232"/>
    </row>
    <row r="137" spans="1:18" ht="15.75" customHeight="1" x14ac:dyDescent="0.2">
      <c r="A137" s="226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83"/>
      <c r="P137" s="242"/>
      <c r="Q137" s="231"/>
      <c r="R137" s="232"/>
    </row>
    <row r="138" spans="1:18" ht="15.75" customHeight="1" x14ac:dyDescent="0.2">
      <c r="A138" s="226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67"/>
      <c r="P138" s="242"/>
      <c r="Q138" s="231"/>
      <c r="R138" s="232"/>
    </row>
    <row r="139" spans="1:18" ht="15.75" customHeight="1" x14ac:dyDescent="0.2">
      <c r="A139" s="226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84"/>
      <c r="P139" s="242"/>
      <c r="Q139" s="231"/>
      <c r="R139" s="232"/>
    </row>
    <row r="140" spans="1:18" ht="15.75" customHeight="1" x14ac:dyDescent="0.2">
      <c r="A140" s="243"/>
      <c r="B140" s="244"/>
      <c r="C140" s="245"/>
      <c r="D140" s="246"/>
      <c r="E140" s="247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248"/>
      <c r="Q140" s="248"/>
      <c r="R140" s="249"/>
    </row>
  </sheetData>
  <sheetProtection sheet="1" objects="1" scenarios="1"/>
  <mergeCells count="6">
    <mergeCell ref="G5:R5"/>
    <mergeCell ref="C5:F5"/>
    <mergeCell ref="C4:F4"/>
    <mergeCell ref="O1:R4"/>
    <mergeCell ref="G1:N4"/>
    <mergeCell ref="C3:F3"/>
  </mergeCells>
  <pageMargins left="0.78740200000000005" right="0.39370100000000002" top="0.59055100000000005" bottom="0.39370100000000002" header="0.19685" footer="0.19685"/>
  <pageSetup scale="65"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40"/>
  <sheetViews>
    <sheetView showGridLines="0" workbookViewId="0">
      <selection activeCell="B5" sqref="B5"/>
    </sheetView>
  </sheetViews>
  <sheetFormatPr baseColWidth="10" defaultColWidth="8.83203125" defaultRowHeight="15" customHeight="1" x14ac:dyDescent="0.2"/>
  <cols>
    <col min="1" max="1" width="2.6640625" style="252" customWidth="1"/>
    <col min="2" max="2" width="38.6640625" style="252" customWidth="1"/>
    <col min="3" max="6" width="10.1640625" style="252" customWidth="1"/>
    <col min="7" max="17" width="9.1640625" style="252" customWidth="1"/>
    <col min="18" max="18" width="10.1640625" style="252" customWidth="1"/>
    <col min="19" max="19" width="8.83203125" style="252" customWidth="1"/>
    <col min="20" max="16384" width="8.83203125" style="252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188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189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56" t="s">
        <v>190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8"/>
    </row>
    <row r="6" spans="1:18" ht="33" customHeight="1" x14ac:dyDescent="0.2">
      <c r="A6" s="184"/>
      <c r="B6" s="219">
        <v>2022</v>
      </c>
      <c r="C6" s="186" t="s">
        <v>66</v>
      </c>
      <c r="D6" s="186" t="s">
        <v>64</v>
      </c>
      <c r="E6" s="116" t="s">
        <v>67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78" t="str">
        <f>'Realisatie jaar 2019'!B10</f>
        <v>Omzet huur……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59" t="s">
        <v>187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78" t="str">
        <f>'Realisatie jaar 2019'!B18</f>
        <v>…..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78" t="str">
        <f>'Realisatie jaar 2019'!B30</f>
        <v>…….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78" t="str">
        <f>'Realisatie jaar 2019'!B38</f>
        <v>Omzet …….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78" t="str">
        <f>'Realisatie jaar 2019'!B48</f>
        <v>Inkoop …….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6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E39-E49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 t="shared" si="6"/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3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78" t="str">
        <f>'Realisatie jaar 2019'!B77</f>
        <v>…….</v>
      </c>
      <c r="C77" s="124">
        <f t="shared" si="11"/>
        <v>0</v>
      </c>
      <c r="D77" s="257" t="str">
        <f t="shared" si="12"/>
        <v/>
      </c>
      <c r="E77" s="191"/>
      <c r="F77" s="260" t="str">
        <f t="shared" si="13"/>
        <v/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1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78" t="str">
        <f>'Realisatie jaar 2019'!B102</f>
        <v>…..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78" t="str">
        <f>'Realisatie jaar 2019'!B103</f>
        <v>…..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78" t="str">
        <f>'Realisatie jaar 2019'!B104</f>
        <v>…..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78" t="s">
        <v>144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78" t="s">
        <v>144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262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20"/>
      <c r="B120" s="221"/>
      <c r="C120" s="222"/>
      <c r="D120" s="223"/>
      <c r="E120" s="149"/>
      <c r="F120" s="150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5"/>
    </row>
    <row r="121" spans="1:18" ht="15.75" customHeight="1" x14ac:dyDescent="0.2">
      <c r="A121" s="226"/>
      <c r="B121" s="206" t="s">
        <v>183</v>
      </c>
      <c r="C121" s="207">
        <v>44562</v>
      </c>
      <c r="D121" s="229">
        <v>44896</v>
      </c>
      <c r="E121" s="230"/>
      <c r="F121" s="167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</row>
    <row r="122" spans="1:18" ht="15.75" customHeight="1" x14ac:dyDescent="0.2">
      <c r="A122" s="226"/>
      <c r="B122" s="209" t="s">
        <v>46</v>
      </c>
      <c r="C122" s="251">
        <f>'Realisatie jaar 2020'!D122</f>
        <v>0</v>
      </c>
      <c r="D122" s="267"/>
      <c r="E122" s="230"/>
      <c r="F122" s="167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2"/>
    </row>
    <row r="123" spans="1:18" ht="15.75" customHeight="1" x14ac:dyDescent="0.2">
      <c r="A123" s="226"/>
      <c r="B123" s="119" t="s">
        <v>47</v>
      </c>
      <c r="C123" s="235">
        <f>'Realisatie jaar 2020'!D123</f>
        <v>0</v>
      </c>
      <c r="D123" s="267"/>
      <c r="E123" s="230"/>
      <c r="F123" s="167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</row>
    <row r="124" spans="1:18" ht="15.75" customHeight="1" x14ac:dyDescent="0.2">
      <c r="A124" s="226"/>
      <c r="B124" s="119" t="s">
        <v>48</v>
      </c>
      <c r="C124" s="235">
        <f>'Realisatie jaar 2020'!D124</f>
        <v>0</v>
      </c>
      <c r="D124" s="267"/>
      <c r="E124" s="230"/>
      <c r="F124" s="167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2"/>
    </row>
    <row r="125" spans="1:18" ht="15.75" customHeight="1" x14ac:dyDescent="0.2">
      <c r="A125" s="226"/>
      <c r="B125" s="128" t="s">
        <v>49</v>
      </c>
      <c r="C125" s="236">
        <f>SUM(C122:C124)</f>
        <v>0</v>
      </c>
      <c r="D125" s="210">
        <f>SUM(D122:D124)</f>
        <v>0</v>
      </c>
      <c r="E125" s="230"/>
      <c r="F125" s="167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</row>
    <row r="126" spans="1:18" ht="15.75" customHeight="1" x14ac:dyDescent="0.2">
      <c r="A126" s="226"/>
      <c r="B126" s="119" t="s">
        <v>50</v>
      </c>
      <c r="C126" s="235">
        <f>'Realisatie jaar 2020'!D126</f>
        <v>0</v>
      </c>
      <c r="D126" s="267"/>
      <c r="E126" s="230"/>
      <c r="F126" s="167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2"/>
    </row>
    <row r="127" spans="1:18" ht="15.75" customHeight="1" x14ac:dyDescent="0.2">
      <c r="A127" s="226"/>
      <c r="B127" s="119" t="s">
        <v>150</v>
      </c>
      <c r="C127" s="235">
        <f>'Realisatie jaar 2020'!D127</f>
        <v>0</v>
      </c>
      <c r="D127" s="267"/>
      <c r="E127" s="230"/>
      <c r="F127" s="16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</row>
    <row r="128" spans="1:18" ht="15.75" customHeight="1" x14ac:dyDescent="0.2">
      <c r="A128" s="226"/>
      <c r="B128" s="128" t="s">
        <v>52</v>
      </c>
      <c r="C128" s="236">
        <f>SUM(C125:C127)</f>
        <v>0</v>
      </c>
      <c r="D128" s="210">
        <f>SUM(D125:D127)</f>
        <v>0</v>
      </c>
      <c r="E128" s="230"/>
      <c r="F128" s="167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2"/>
    </row>
    <row r="129" spans="1:18" ht="15.75" customHeight="1" x14ac:dyDescent="0.2">
      <c r="A129" s="226"/>
      <c r="B129" s="139"/>
      <c r="C129" s="235"/>
      <c r="D129" s="211"/>
      <c r="E129" s="230"/>
      <c r="F129" s="167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2"/>
    </row>
    <row r="130" spans="1:18" ht="15.75" customHeight="1" x14ac:dyDescent="0.2">
      <c r="A130" s="226"/>
      <c r="B130" s="128" t="s">
        <v>53</v>
      </c>
      <c r="C130" s="235"/>
      <c r="D130" s="211"/>
      <c r="E130" s="230"/>
      <c r="F130" s="167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2"/>
    </row>
    <row r="131" spans="1:18" ht="15.75" customHeight="1" x14ac:dyDescent="0.2">
      <c r="A131" s="226"/>
      <c r="B131" s="119" t="s">
        <v>54</v>
      </c>
      <c r="C131" s="235">
        <f>'Realisatie jaar 2020'!D131</f>
        <v>0</v>
      </c>
      <c r="D131" s="267"/>
      <c r="E131" s="230"/>
      <c r="F131" s="167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2"/>
    </row>
    <row r="132" spans="1:18" ht="15.75" customHeight="1" x14ac:dyDescent="0.2">
      <c r="A132" s="226"/>
      <c r="B132" s="119" t="s">
        <v>55</v>
      </c>
      <c r="C132" s="235">
        <f>'Realisatie jaar 2020'!D132</f>
        <v>0</v>
      </c>
      <c r="D132" s="267"/>
      <c r="E132" s="230"/>
      <c r="F132" s="167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2"/>
    </row>
    <row r="133" spans="1:18" ht="15.75" customHeight="1" x14ac:dyDescent="0.2">
      <c r="A133" s="226"/>
      <c r="B133" s="278" t="str">
        <f>'Realisatie jaar 2019'!B133</f>
        <v>…..</v>
      </c>
      <c r="C133" s="235">
        <f>'Realisatie jaar 2020'!D133</f>
        <v>0</v>
      </c>
      <c r="D133" s="271"/>
      <c r="E133" s="230"/>
      <c r="F133" s="167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2"/>
    </row>
    <row r="134" spans="1:18" ht="15.75" customHeight="1" x14ac:dyDescent="0.2">
      <c r="A134" s="226"/>
      <c r="B134" s="141" t="s">
        <v>57</v>
      </c>
      <c r="C134" s="237">
        <f>SUM(C131:C133)</f>
        <v>0</v>
      </c>
      <c r="D134" s="212">
        <f>SUM(D131:D133)</f>
        <v>0</v>
      </c>
      <c r="E134" s="230"/>
      <c r="F134" s="167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2"/>
    </row>
    <row r="135" spans="1:18" ht="15.75" customHeight="1" x14ac:dyDescent="0.2">
      <c r="A135" s="238"/>
      <c r="B135" s="221"/>
      <c r="C135" s="222"/>
      <c r="D135" s="223"/>
      <c r="E135" s="239"/>
      <c r="F135" s="240"/>
      <c r="G135" s="241"/>
      <c r="H135" s="241"/>
      <c r="I135" s="241"/>
      <c r="J135" s="241"/>
      <c r="K135" s="241"/>
      <c r="L135" s="241"/>
      <c r="M135" s="241"/>
      <c r="N135" s="241"/>
      <c r="O135" s="241"/>
      <c r="P135" s="231"/>
      <c r="Q135" s="231"/>
      <c r="R135" s="232"/>
    </row>
    <row r="136" spans="1:18" ht="33" customHeight="1" x14ac:dyDescent="0.2">
      <c r="A136" s="226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242"/>
      <c r="Q136" s="231"/>
      <c r="R136" s="232"/>
    </row>
    <row r="137" spans="1:18" ht="15.75" customHeight="1" x14ac:dyDescent="0.2">
      <c r="A137" s="226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83"/>
      <c r="P137" s="242"/>
      <c r="Q137" s="231"/>
      <c r="R137" s="232"/>
    </row>
    <row r="138" spans="1:18" ht="15.75" customHeight="1" x14ac:dyDescent="0.2">
      <c r="A138" s="226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67"/>
      <c r="P138" s="242"/>
      <c r="Q138" s="231"/>
      <c r="R138" s="232"/>
    </row>
    <row r="139" spans="1:18" ht="15.75" customHeight="1" x14ac:dyDescent="0.2">
      <c r="A139" s="226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84"/>
      <c r="P139" s="242"/>
      <c r="Q139" s="231"/>
      <c r="R139" s="232"/>
    </row>
    <row r="140" spans="1:18" ht="15.75" customHeight="1" x14ac:dyDescent="0.2">
      <c r="A140" s="243"/>
      <c r="B140" s="244"/>
      <c r="C140" s="245"/>
      <c r="D140" s="246"/>
      <c r="E140" s="247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248"/>
      <c r="Q140" s="248"/>
      <c r="R140" s="249"/>
    </row>
  </sheetData>
  <sheetProtection sheet="1" objects="1" scenarios="1"/>
  <mergeCells count="6">
    <mergeCell ref="G5:R5"/>
    <mergeCell ref="C5:F5"/>
    <mergeCell ref="C4:F4"/>
    <mergeCell ref="O1:R4"/>
    <mergeCell ref="G1:N4"/>
    <mergeCell ref="C3:F3"/>
  </mergeCells>
  <pageMargins left="0.78740200000000005" right="0.39370100000000002" top="0.59055100000000005" bottom="0.39370100000000002" header="0.19685" footer="0.19685"/>
  <pageSetup scale="65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40"/>
  <sheetViews>
    <sheetView showGridLines="0" workbookViewId="0">
      <selection activeCell="B5" sqref="B5"/>
    </sheetView>
  </sheetViews>
  <sheetFormatPr baseColWidth="10" defaultColWidth="8.83203125" defaultRowHeight="15" customHeight="1" x14ac:dyDescent="0.2"/>
  <cols>
    <col min="1" max="1" width="2.6640625" style="253" customWidth="1"/>
    <col min="2" max="2" width="38.6640625" style="253" customWidth="1"/>
    <col min="3" max="6" width="10.1640625" style="253" customWidth="1"/>
    <col min="7" max="17" width="9.1640625" style="253" customWidth="1"/>
    <col min="18" max="18" width="10.1640625" style="253" customWidth="1"/>
    <col min="19" max="19" width="8.83203125" style="253" customWidth="1"/>
    <col min="20" max="16384" width="8.83203125" style="253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188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189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56" t="s">
        <v>190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8"/>
    </row>
    <row r="6" spans="1:18" ht="33" customHeight="1" x14ac:dyDescent="0.2">
      <c r="A6" s="184"/>
      <c r="B6" s="219">
        <v>2023</v>
      </c>
      <c r="C6" s="186" t="s">
        <v>66</v>
      </c>
      <c r="D6" s="186" t="s">
        <v>64</v>
      </c>
      <c r="E6" s="116" t="s">
        <v>67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78" t="str">
        <f>'Realisatie jaar 2019'!B10</f>
        <v>Omzet huur……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59" t="s">
        <v>187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78" t="str">
        <f>'Realisatie jaar 2019'!B18</f>
        <v>…..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78" t="str">
        <f>'Realisatie jaar 2019'!B30</f>
        <v>…….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78" t="str">
        <f>'Realisatie jaar 2019'!B38</f>
        <v>Omzet …….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78" t="str">
        <f>'Realisatie jaar 2019'!B48</f>
        <v>Inkoop …….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6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E39-E49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 t="shared" si="6"/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3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78" t="str">
        <f>'Realisatie jaar 2019'!B77</f>
        <v>…….</v>
      </c>
      <c r="C77" s="124">
        <f t="shared" si="11"/>
        <v>0</v>
      </c>
      <c r="D77" s="257" t="str">
        <f t="shared" si="12"/>
        <v/>
      </c>
      <c r="E77" s="264"/>
      <c r="F77" s="260" t="str">
        <f t="shared" si="13"/>
        <v/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1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78" t="str">
        <f>'Realisatie jaar 2019'!B102</f>
        <v>…..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78" t="str">
        <f>'Realisatie jaar 2019'!B103</f>
        <v>…..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78" t="str">
        <f>'Realisatie jaar 2019'!B104</f>
        <v>…..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78" t="s">
        <v>144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78" t="s">
        <v>144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262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20"/>
      <c r="B120" s="221"/>
      <c r="C120" s="222"/>
      <c r="D120" s="223"/>
      <c r="E120" s="149"/>
      <c r="F120" s="150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5"/>
    </row>
    <row r="121" spans="1:18" ht="15.75" customHeight="1" x14ac:dyDescent="0.2">
      <c r="A121" s="226"/>
      <c r="B121" s="206" t="s">
        <v>183</v>
      </c>
      <c r="C121" s="207">
        <v>44927</v>
      </c>
      <c r="D121" s="229">
        <v>45261</v>
      </c>
      <c r="E121" s="230"/>
      <c r="F121" s="167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</row>
    <row r="122" spans="1:18" ht="15.75" customHeight="1" x14ac:dyDescent="0.2">
      <c r="A122" s="226"/>
      <c r="B122" s="209" t="s">
        <v>46</v>
      </c>
      <c r="C122" s="251">
        <f>'Realisatie jaar 2020'!D122</f>
        <v>0</v>
      </c>
      <c r="D122" s="267"/>
      <c r="E122" s="230"/>
      <c r="F122" s="167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2"/>
    </row>
    <row r="123" spans="1:18" ht="15.75" customHeight="1" x14ac:dyDescent="0.2">
      <c r="A123" s="226"/>
      <c r="B123" s="119" t="s">
        <v>47</v>
      </c>
      <c r="C123" s="235">
        <f>'Realisatie jaar 2020'!D123</f>
        <v>0</v>
      </c>
      <c r="D123" s="267"/>
      <c r="E123" s="230"/>
      <c r="F123" s="167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</row>
    <row r="124" spans="1:18" ht="15.75" customHeight="1" x14ac:dyDescent="0.2">
      <c r="A124" s="226"/>
      <c r="B124" s="119" t="s">
        <v>48</v>
      </c>
      <c r="C124" s="235">
        <f>'Realisatie jaar 2020'!D124</f>
        <v>0</v>
      </c>
      <c r="D124" s="267"/>
      <c r="E124" s="230"/>
      <c r="F124" s="167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2"/>
    </row>
    <row r="125" spans="1:18" ht="15.75" customHeight="1" x14ac:dyDescent="0.2">
      <c r="A125" s="226"/>
      <c r="B125" s="128" t="s">
        <v>49</v>
      </c>
      <c r="C125" s="236">
        <f>SUM(C122:C124)</f>
        <v>0</v>
      </c>
      <c r="D125" s="210">
        <f>SUM(D122:D124)</f>
        <v>0</v>
      </c>
      <c r="E125" s="230"/>
      <c r="F125" s="167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</row>
    <row r="126" spans="1:18" ht="15.75" customHeight="1" x14ac:dyDescent="0.2">
      <c r="A126" s="226"/>
      <c r="B126" s="119" t="s">
        <v>50</v>
      </c>
      <c r="C126" s="235">
        <f>'Realisatie jaar 2020'!D126</f>
        <v>0</v>
      </c>
      <c r="D126" s="267"/>
      <c r="E126" s="230"/>
      <c r="F126" s="167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2"/>
    </row>
    <row r="127" spans="1:18" ht="15.75" customHeight="1" x14ac:dyDescent="0.2">
      <c r="A127" s="226"/>
      <c r="B127" s="119" t="s">
        <v>150</v>
      </c>
      <c r="C127" s="235">
        <f>'Realisatie jaar 2020'!D127</f>
        <v>0</v>
      </c>
      <c r="D127" s="267"/>
      <c r="E127" s="230"/>
      <c r="F127" s="16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</row>
    <row r="128" spans="1:18" ht="15.75" customHeight="1" x14ac:dyDescent="0.2">
      <c r="A128" s="226"/>
      <c r="B128" s="128" t="s">
        <v>52</v>
      </c>
      <c r="C128" s="236">
        <f>SUM(C125:C127)</f>
        <v>0</v>
      </c>
      <c r="D128" s="210">
        <f>SUM(D125:D127)</f>
        <v>0</v>
      </c>
      <c r="E128" s="230"/>
      <c r="F128" s="167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2"/>
    </row>
    <row r="129" spans="1:18" ht="15.75" customHeight="1" x14ac:dyDescent="0.2">
      <c r="A129" s="226"/>
      <c r="B129" s="139"/>
      <c r="C129" s="235"/>
      <c r="D129" s="211"/>
      <c r="E129" s="230"/>
      <c r="F129" s="167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2"/>
    </row>
    <row r="130" spans="1:18" ht="15.75" customHeight="1" x14ac:dyDescent="0.2">
      <c r="A130" s="226"/>
      <c r="B130" s="128" t="s">
        <v>53</v>
      </c>
      <c r="C130" s="235"/>
      <c r="D130" s="211"/>
      <c r="E130" s="230"/>
      <c r="F130" s="167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2"/>
    </row>
    <row r="131" spans="1:18" ht="15.75" customHeight="1" x14ac:dyDescent="0.2">
      <c r="A131" s="226"/>
      <c r="B131" s="119" t="s">
        <v>54</v>
      </c>
      <c r="C131" s="235">
        <f>'Realisatie jaar 2020'!D131</f>
        <v>0</v>
      </c>
      <c r="D131" s="267"/>
      <c r="E131" s="230"/>
      <c r="F131" s="167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2"/>
    </row>
    <row r="132" spans="1:18" ht="15.75" customHeight="1" x14ac:dyDescent="0.2">
      <c r="A132" s="226"/>
      <c r="B132" s="119" t="s">
        <v>55</v>
      </c>
      <c r="C132" s="235">
        <f>'Realisatie jaar 2020'!D132</f>
        <v>0</v>
      </c>
      <c r="D132" s="267"/>
      <c r="E132" s="230"/>
      <c r="F132" s="167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2"/>
    </row>
    <row r="133" spans="1:18" ht="15.75" customHeight="1" x14ac:dyDescent="0.2">
      <c r="A133" s="226"/>
      <c r="B133" s="278" t="str">
        <f>'Realisatie jaar 2019'!B133</f>
        <v>…..</v>
      </c>
      <c r="C133" s="235">
        <f>'Realisatie jaar 2020'!D133</f>
        <v>0</v>
      </c>
      <c r="D133" s="271"/>
      <c r="E133" s="230"/>
      <c r="F133" s="167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2"/>
    </row>
    <row r="134" spans="1:18" ht="15.75" customHeight="1" x14ac:dyDescent="0.2">
      <c r="A134" s="226"/>
      <c r="B134" s="141" t="s">
        <v>57</v>
      </c>
      <c r="C134" s="237">
        <f>SUM(C131:C133)</f>
        <v>0</v>
      </c>
      <c r="D134" s="212">
        <f>SUM(D131:D133)</f>
        <v>0</v>
      </c>
      <c r="E134" s="230"/>
      <c r="F134" s="167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2"/>
    </row>
    <row r="135" spans="1:18" ht="15.75" customHeight="1" x14ac:dyDescent="0.2">
      <c r="A135" s="238"/>
      <c r="B135" s="221"/>
      <c r="C135" s="222"/>
      <c r="D135" s="223"/>
      <c r="E135" s="239"/>
      <c r="F135" s="240"/>
      <c r="G135" s="241"/>
      <c r="H135" s="241"/>
      <c r="I135" s="241"/>
      <c r="J135" s="241"/>
      <c r="K135" s="241"/>
      <c r="L135" s="241"/>
      <c r="M135" s="241"/>
      <c r="N135" s="241"/>
      <c r="O135" s="241"/>
      <c r="P135" s="231"/>
      <c r="Q135" s="231"/>
      <c r="R135" s="232"/>
    </row>
    <row r="136" spans="1:18" ht="33" customHeight="1" x14ac:dyDescent="0.2">
      <c r="A136" s="226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242"/>
      <c r="Q136" s="231"/>
      <c r="R136" s="232"/>
    </row>
    <row r="137" spans="1:18" ht="15.75" customHeight="1" x14ac:dyDescent="0.2">
      <c r="A137" s="226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83"/>
      <c r="P137" s="242"/>
      <c r="Q137" s="231"/>
      <c r="R137" s="232"/>
    </row>
    <row r="138" spans="1:18" ht="15.75" customHeight="1" x14ac:dyDescent="0.2">
      <c r="A138" s="226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67"/>
      <c r="P138" s="242"/>
      <c r="Q138" s="231"/>
      <c r="R138" s="232"/>
    </row>
    <row r="139" spans="1:18" ht="15.75" customHeight="1" x14ac:dyDescent="0.2">
      <c r="A139" s="226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84"/>
      <c r="P139" s="242"/>
      <c r="Q139" s="231"/>
      <c r="R139" s="232"/>
    </row>
    <row r="140" spans="1:18" ht="15.75" customHeight="1" x14ac:dyDescent="0.2">
      <c r="A140" s="243"/>
      <c r="B140" s="244"/>
      <c r="C140" s="245"/>
      <c r="D140" s="246"/>
      <c r="E140" s="247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248"/>
      <c r="Q140" s="248"/>
      <c r="R140" s="249"/>
    </row>
  </sheetData>
  <sheetProtection sheet="1" objects="1" scenarios="1"/>
  <mergeCells count="6">
    <mergeCell ref="G5:R5"/>
    <mergeCell ref="C5:F5"/>
    <mergeCell ref="C4:F4"/>
    <mergeCell ref="O1:R4"/>
    <mergeCell ref="G1:N4"/>
    <mergeCell ref="C3:F3"/>
  </mergeCells>
  <pageMargins left="0.78740200000000005" right="0.39370100000000002" top="0.59055100000000005" bottom="0.39370100000000002" header="0.19685" footer="0.19685"/>
  <pageSetup scale="65" orientation="landscape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40"/>
  <sheetViews>
    <sheetView showGridLines="0" topLeftCell="B1" workbookViewId="0">
      <selection activeCell="B5" sqref="B5"/>
    </sheetView>
  </sheetViews>
  <sheetFormatPr baseColWidth="10" defaultColWidth="8.83203125" defaultRowHeight="15" customHeight="1" x14ac:dyDescent="0.2"/>
  <cols>
    <col min="1" max="1" width="2.6640625" style="254" customWidth="1"/>
    <col min="2" max="2" width="38.6640625" style="254" customWidth="1"/>
    <col min="3" max="6" width="10.1640625" style="254" customWidth="1"/>
    <col min="7" max="17" width="9.1640625" style="254" customWidth="1"/>
    <col min="18" max="18" width="10.1640625" style="254" customWidth="1"/>
    <col min="19" max="19" width="8.83203125" style="254" customWidth="1"/>
    <col min="20" max="16384" width="8.83203125" style="254"/>
  </cols>
  <sheetData>
    <row r="1" spans="1:18" ht="13.5" customHeight="1" x14ac:dyDescent="0.2">
      <c r="A1" s="175"/>
      <c r="B1" s="176" t="s">
        <v>58</v>
      </c>
      <c r="C1" s="176" t="s">
        <v>62</v>
      </c>
      <c r="D1" s="175"/>
      <c r="E1" s="177"/>
      <c r="F1" s="175"/>
      <c r="G1" s="345"/>
      <c r="H1" s="346"/>
      <c r="I1" s="346"/>
      <c r="J1" s="346"/>
      <c r="K1" s="346"/>
      <c r="L1" s="346"/>
      <c r="M1" s="346"/>
      <c r="N1" s="347"/>
      <c r="O1" s="345"/>
      <c r="P1" s="346"/>
      <c r="Q1" s="346"/>
      <c r="R1" s="347"/>
    </row>
    <row r="2" spans="1:18" ht="15.75" customHeight="1" x14ac:dyDescent="0.2">
      <c r="A2" s="175"/>
      <c r="B2" s="178" t="str">
        <f>'NAW-basis gegegevens'!F12</f>
        <v>Stichtingsnaam…</v>
      </c>
      <c r="C2" s="179"/>
      <c r="D2" s="180"/>
      <c r="E2" s="181"/>
      <c r="F2" s="180"/>
      <c r="G2" s="348"/>
      <c r="H2" s="349"/>
      <c r="I2" s="349"/>
      <c r="J2" s="349"/>
      <c r="K2" s="349"/>
      <c r="L2" s="349"/>
      <c r="M2" s="349"/>
      <c r="N2" s="350"/>
      <c r="O2" s="348"/>
      <c r="P2" s="349"/>
      <c r="Q2" s="349"/>
      <c r="R2" s="350"/>
    </row>
    <row r="3" spans="1:18" ht="15.75" customHeight="1" x14ac:dyDescent="0.2">
      <c r="A3" s="175"/>
      <c r="B3" s="114" t="s">
        <v>188</v>
      </c>
      <c r="C3" s="342" t="s">
        <v>159</v>
      </c>
      <c r="D3" s="343"/>
      <c r="E3" s="343"/>
      <c r="F3" s="344"/>
      <c r="G3" s="354"/>
      <c r="H3" s="349"/>
      <c r="I3" s="349"/>
      <c r="J3" s="349"/>
      <c r="K3" s="349"/>
      <c r="L3" s="349"/>
      <c r="M3" s="349"/>
      <c r="N3" s="350"/>
      <c r="O3" s="348"/>
      <c r="P3" s="349"/>
      <c r="Q3" s="349"/>
      <c r="R3" s="350"/>
    </row>
    <row r="4" spans="1:18" ht="15.75" customHeight="1" x14ac:dyDescent="0.2">
      <c r="A4" s="175"/>
      <c r="B4" s="114" t="s">
        <v>189</v>
      </c>
      <c r="C4" s="308" t="s">
        <v>160</v>
      </c>
      <c r="D4" s="309"/>
      <c r="E4" s="309"/>
      <c r="F4" s="310"/>
      <c r="G4" s="355"/>
      <c r="H4" s="352"/>
      <c r="I4" s="352"/>
      <c r="J4" s="352"/>
      <c r="K4" s="352"/>
      <c r="L4" s="352"/>
      <c r="M4" s="352"/>
      <c r="N4" s="353"/>
      <c r="O4" s="351"/>
      <c r="P4" s="352"/>
      <c r="Q4" s="352"/>
      <c r="R4" s="353"/>
    </row>
    <row r="5" spans="1:18" ht="15.75" customHeight="1" x14ac:dyDescent="0.2">
      <c r="A5" s="175"/>
      <c r="B5" s="292" t="str">
        <f>('NAW-basis gegegevens'!$F$15)</f>
        <v>Alle bedragen inclusief BTW</v>
      </c>
      <c r="C5" s="308" t="s">
        <v>62</v>
      </c>
      <c r="D5" s="309"/>
      <c r="E5" s="309"/>
      <c r="F5" s="310"/>
      <c r="G5" s="356" t="s">
        <v>190</v>
      </c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8"/>
    </row>
    <row r="6" spans="1:18" ht="33" customHeight="1" x14ac:dyDescent="0.2">
      <c r="A6" s="184"/>
      <c r="B6" s="219">
        <v>2024</v>
      </c>
      <c r="C6" s="186" t="s">
        <v>66</v>
      </c>
      <c r="D6" s="186" t="s">
        <v>64</v>
      </c>
      <c r="E6" s="116" t="s">
        <v>67</v>
      </c>
      <c r="F6" s="116" t="s">
        <v>64</v>
      </c>
      <c r="G6" s="116" t="s">
        <v>162</v>
      </c>
      <c r="H6" s="116" t="s">
        <v>163</v>
      </c>
      <c r="I6" s="116" t="s">
        <v>164</v>
      </c>
      <c r="J6" s="116" t="s">
        <v>165</v>
      </c>
      <c r="K6" s="116" t="s">
        <v>166</v>
      </c>
      <c r="L6" s="116" t="s">
        <v>167</v>
      </c>
      <c r="M6" s="116" t="s">
        <v>168</v>
      </c>
      <c r="N6" s="116" t="s">
        <v>169</v>
      </c>
      <c r="O6" s="116" t="s">
        <v>170</v>
      </c>
      <c r="P6" s="116" t="s">
        <v>171</v>
      </c>
      <c r="Q6" s="116" t="s">
        <v>172</v>
      </c>
      <c r="R6" s="187" t="s">
        <v>173</v>
      </c>
    </row>
    <row r="7" spans="1:18" ht="16" customHeight="1" x14ac:dyDescent="0.2">
      <c r="A7" s="184"/>
      <c r="B7" s="117" t="s">
        <v>68</v>
      </c>
      <c r="C7" s="129"/>
      <c r="D7" s="256"/>
      <c r="E7" s="188"/>
      <c r="F7" s="25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</row>
    <row r="8" spans="1:18" ht="14" customHeight="1" x14ac:dyDescent="0.2">
      <c r="A8" s="184"/>
      <c r="B8" s="119" t="s">
        <v>69</v>
      </c>
      <c r="C8" s="124">
        <f>SUM(G8:R8)</f>
        <v>0</v>
      </c>
      <c r="D8" s="257" t="str">
        <f>IF(C8=0,"",C8/$C$41)</f>
        <v/>
      </c>
      <c r="E8" s="264"/>
      <c r="F8" s="260" t="str">
        <f>IF(E8=0,"",E8/$E$41)</f>
        <v/>
      </c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7"/>
    </row>
    <row r="9" spans="1:18" ht="13.5" customHeight="1" x14ac:dyDescent="0.2">
      <c r="A9" s="184"/>
      <c r="B9" s="119" t="s">
        <v>70</v>
      </c>
      <c r="C9" s="124">
        <f>SUM(G9:R9)</f>
        <v>0</v>
      </c>
      <c r="D9" s="257" t="str">
        <f>IF(C9=0,"",C9/$C$41)</f>
        <v/>
      </c>
      <c r="E9" s="264"/>
      <c r="F9" s="260" t="str">
        <f>IF(E9=0,"",E9/$E$41)</f>
        <v/>
      </c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ht="13.5" customHeight="1" x14ac:dyDescent="0.2">
      <c r="A10" s="184"/>
      <c r="B10" s="278" t="str">
        <f>'Realisatie jaar 2019'!B10</f>
        <v>Omzet huur……</v>
      </c>
      <c r="C10" s="124">
        <f>SUM(G10:R10)</f>
        <v>0</v>
      </c>
      <c r="D10" s="257" t="str">
        <f>IF(C10=0,"",C10/$C$41)</f>
        <v/>
      </c>
      <c r="E10" s="264"/>
      <c r="F10" s="260" t="str">
        <f>IF(E10=0,"",E10/$E$41)</f>
        <v/>
      </c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/>
    </row>
    <row r="11" spans="1:18" ht="13.5" customHeight="1" x14ac:dyDescent="0.2">
      <c r="A11" s="192"/>
      <c r="B11" s="128" t="s">
        <v>72</v>
      </c>
      <c r="C11" s="129">
        <f>SUM(C8:C10)</f>
        <v>0</v>
      </c>
      <c r="D11" s="256" t="str">
        <f>IF(C11=0,"",C11/$C$41)</f>
        <v/>
      </c>
      <c r="E11" s="193">
        <f>SUM(E8:E10)</f>
        <v>0</v>
      </c>
      <c r="F11" s="261" t="str">
        <f>IF(E11=0,"",E11/$E$41)</f>
        <v/>
      </c>
      <c r="G11" s="194"/>
      <c r="H11" s="159" t="s">
        <v>187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5"/>
    </row>
    <row r="12" spans="1:18" ht="13.5" customHeight="1" x14ac:dyDescent="0.2">
      <c r="A12" s="192"/>
      <c r="B12" s="128"/>
      <c r="C12" s="129"/>
      <c r="D12" s="256"/>
      <c r="E12" s="193"/>
      <c r="F12" s="26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5"/>
    </row>
    <row r="13" spans="1:18" ht="13.5" customHeight="1" x14ac:dyDescent="0.2">
      <c r="A13" s="192"/>
      <c r="B13" s="128" t="s">
        <v>174</v>
      </c>
      <c r="C13" s="129"/>
      <c r="D13" s="256"/>
      <c r="E13" s="193"/>
      <c r="F13" s="261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5"/>
    </row>
    <row r="14" spans="1:18" ht="13.5" customHeight="1" x14ac:dyDescent="0.2">
      <c r="A14" s="184"/>
      <c r="B14" s="119" t="s">
        <v>73</v>
      </c>
      <c r="C14" s="124">
        <f>SUM(G14:R14)</f>
        <v>0</v>
      </c>
      <c r="D14" s="257" t="str">
        <f t="shared" ref="D14:D19" si="0">IF(C14=0,"",C14/$C$41)</f>
        <v/>
      </c>
      <c r="E14" s="264"/>
      <c r="F14" s="260" t="str">
        <f t="shared" ref="F14:F19" si="1">IF(E14=0,"",E14/$E$41)</f>
        <v/>
      </c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7"/>
    </row>
    <row r="15" spans="1:18" ht="13.5" customHeight="1" x14ac:dyDescent="0.2">
      <c r="A15" s="184"/>
      <c r="B15" s="119" t="s">
        <v>74</v>
      </c>
      <c r="C15" s="124">
        <f>SUM(G15:R15)</f>
        <v>0</v>
      </c>
      <c r="D15" s="257" t="str">
        <f t="shared" si="0"/>
        <v/>
      </c>
      <c r="E15" s="264"/>
      <c r="F15" s="260" t="str">
        <f t="shared" si="1"/>
        <v/>
      </c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7"/>
    </row>
    <row r="16" spans="1:18" ht="13.5" customHeight="1" x14ac:dyDescent="0.2">
      <c r="A16" s="184"/>
      <c r="B16" s="119" t="s">
        <v>75</v>
      </c>
      <c r="C16" s="124">
        <f>SUM(G16:R16)</f>
        <v>0</v>
      </c>
      <c r="D16" s="257" t="str">
        <f t="shared" si="0"/>
        <v/>
      </c>
      <c r="E16" s="264"/>
      <c r="F16" s="260" t="str">
        <f t="shared" si="1"/>
        <v/>
      </c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7"/>
    </row>
    <row r="17" spans="1:18" ht="13.5" customHeight="1" x14ac:dyDescent="0.2">
      <c r="A17" s="184"/>
      <c r="B17" s="119" t="s">
        <v>76</v>
      </c>
      <c r="C17" s="124">
        <f>SUM(G17:R17)</f>
        <v>0</v>
      </c>
      <c r="D17" s="257" t="str">
        <f t="shared" si="0"/>
        <v/>
      </c>
      <c r="E17" s="264"/>
      <c r="F17" s="260" t="str">
        <f t="shared" si="1"/>
        <v/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7"/>
    </row>
    <row r="18" spans="1:18" ht="13.5" customHeight="1" x14ac:dyDescent="0.2">
      <c r="A18" s="184"/>
      <c r="B18" s="278" t="str">
        <f>'Realisatie jaar 2019'!B18</f>
        <v>…..</v>
      </c>
      <c r="C18" s="124">
        <f>SUM(G18:R18)</f>
        <v>0</v>
      </c>
      <c r="D18" s="257" t="str">
        <f t="shared" si="0"/>
        <v/>
      </c>
      <c r="E18" s="264"/>
      <c r="F18" s="260" t="str">
        <f t="shared" si="1"/>
        <v/>
      </c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7"/>
    </row>
    <row r="19" spans="1:18" ht="13.5" customHeight="1" x14ac:dyDescent="0.2">
      <c r="A19" s="192"/>
      <c r="B19" s="128" t="s">
        <v>77</v>
      </c>
      <c r="C19" s="129">
        <f>SUM(C14:C18)</f>
        <v>0</v>
      </c>
      <c r="D19" s="256" t="str">
        <f t="shared" si="0"/>
        <v/>
      </c>
      <c r="E19" s="193">
        <f>SUM(E14:E18)</f>
        <v>0</v>
      </c>
      <c r="F19" s="261" t="str">
        <f t="shared" si="1"/>
        <v/>
      </c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</row>
    <row r="20" spans="1:18" ht="13.5" customHeight="1" x14ac:dyDescent="0.2">
      <c r="A20" s="192"/>
      <c r="B20" s="128"/>
      <c r="C20" s="129"/>
      <c r="D20" s="256"/>
      <c r="E20" s="193"/>
      <c r="F20" s="261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18" ht="13.5" customHeight="1" x14ac:dyDescent="0.2">
      <c r="A21" s="192"/>
      <c r="B21" s="128" t="s">
        <v>175</v>
      </c>
      <c r="C21" s="129"/>
      <c r="D21" s="256"/>
      <c r="E21" s="193"/>
      <c r="F21" s="261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18" ht="13.5" customHeight="1" x14ac:dyDescent="0.2">
      <c r="A22" s="184"/>
      <c r="B22" s="119" t="s">
        <v>78</v>
      </c>
      <c r="C22" s="124">
        <f>SUM(G22:R22)</f>
        <v>0</v>
      </c>
      <c r="D22" s="257" t="str">
        <f>IF(C22=0,"",C22/$C$41)</f>
        <v/>
      </c>
      <c r="E22" s="264"/>
      <c r="F22" s="260" t="str">
        <f>IF(E22=0,"",E22/$E$41)</f>
        <v/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13.5" customHeight="1" x14ac:dyDescent="0.2">
      <c r="A23" s="184"/>
      <c r="B23" s="119" t="s">
        <v>79</v>
      </c>
      <c r="C23" s="124">
        <f>SUM(G23:R23)</f>
        <v>0</v>
      </c>
      <c r="D23" s="257" t="str">
        <f>IF(C23=0,"",C23/$C$41)</f>
        <v/>
      </c>
      <c r="E23" s="264"/>
      <c r="F23" s="260" t="str">
        <f>IF(E23=0,"",E23/$E$41)</f>
        <v/>
      </c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/>
    </row>
    <row r="24" spans="1:18" ht="13.5" customHeight="1" x14ac:dyDescent="0.2">
      <c r="A24" s="192"/>
      <c r="B24" s="128" t="s">
        <v>80</v>
      </c>
      <c r="C24" s="129">
        <f>SUM(C22:C23)</f>
        <v>0</v>
      </c>
      <c r="D24" s="256" t="str">
        <f>IF(C24=0,"",C24/$C$41)</f>
        <v/>
      </c>
      <c r="E24" s="193">
        <f>SUM(E22:E23)</f>
        <v>0</v>
      </c>
      <c r="F24" s="261" t="str">
        <f>IF(E24=0,"",E24/$E$41)</f>
        <v/>
      </c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18" ht="13.5" customHeight="1" x14ac:dyDescent="0.2">
      <c r="A25" s="192"/>
      <c r="B25" s="128"/>
      <c r="C25" s="129"/>
      <c r="D25" s="256"/>
      <c r="E25" s="193"/>
      <c r="F25" s="261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18" ht="13.5" customHeight="1" x14ac:dyDescent="0.2">
      <c r="A26" s="192"/>
      <c r="B26" s="128" t="s">
        <v>176</v>
      </c>
      <c r="C26" s="129"/>
      <c r="D26" s="256"/>
      <c r="E26" s="193"/>
      <c r="F26" s="261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18" ht="13.5" customHeight="1" x14ac:dyDescent="0.2">
      <c r="A27" s="184"/>
      <c r="B27" s="119" t="s">
        <v>81</v>
      </c>
      <c r="C27" s="124">
        <f>SUM(G27:R27)</f>
        <v>0</v>
      </c>
      <c r="D27" s="257" t="str">
        <f>IF(C27=0,"",C27/$C$41)</f>
        <v/>
      </c>
      <c r="E27" s="264"/>
      <c r="F27" s="260" t="str">
        <f>IF(E27=0,"",E27/$E$41)</f>
        <v/>
      </c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7"/>
    </row>
    <row r="28" spans="1:18" ht="13.5" customHeight="1" x14ac:dyDescent="0.2">
      <c r="A28" s="184"/>
      <c r="B28" s="119" t="s">
        <v>82</v>
      </c>
      <c r="C28" s="124">
        <f>SUM(G28:R28)</f>
        <v>0</v>
      </c>
      <c r="D28" s="257" t="str">
        <f>IF(C28=0,"",C28/$C$41)</f>
        <v/>
      </c>
      <c r="E28" s="264"/>
      <c r="F28" s="260" t="str">
        <f>IF(E28=0,"",E28/$E$41)</f>
        <v/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7"/>
    </row>
    <row r="29" spans="1:18" ht="13.5" customHeight="1" x14ac:dyDescent="0.2">
      <c r="A29" s="184"/>
      <c r="B29" s="119" t="s">
        <v>83</v>
      </c>
      <c r="C29" s="124">
        <f>SUM(G29:R29)</f>
        <v>0</v>
      </c>
      <c r="D29" s="257" t="str">
        <f>IF(C29=0,"",C29/$C$41)</f>
        <v/>
      </c>
      <c r="E29" s="264"/>
      <c r="F29" s="260" t="str">
        <f>IF(E29=0,"",E29/$E$41)</f>
        <v/>
      </c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7"/>
    </row>
    <row r="30" spans="1:18" ht="13.5" customHeight="1" x14ac:dyDescent="0.2">
      <c r="A30" s="184"/>
      <c r="B30" s="278" t="str">
        <f>'Realisatie jaar 2019'!B30</f>
        <v>…….</v>
      </c>
      <c r="C30" s="124">
        <f>SUM(G30:R30)</f>
        <v>0</v>
      </c>
      <c r="D30" s="257" t="str">
        <f>IF(C30=0,"",C30/$C$41)</f>
        <v/>
      </c>
      <c r="E30" s="264"/>
      <c r="F30" s="260" t="str">
        <f>IF(E30=0,"",E30/$E$41)</f>
        <v/>
      </c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7"/>
    </row>
    <row r="31" spans="1:18" ht="13.5" customHeight="1" x14ac:dyDescent="0.2">
      <c r="A31" s="192"/>
      <c r="B31" s="128" t="s">
        <v>85</v>
      </c>
      <c r="C31" s="129">
        <f>SUM(C27:C30)</f>
        <v>0</v>
      </c>
      <c r="D31" s="256" t="str">
        <f>IF(C31=0,"",C31/$C$41)</f>
        <v/>
      </c>
      <c r="E31" s="193">
        <f>SUM(E27:E30)</f>
        <v>0</v>
      </c>
      <c r="F31" s="261" t="str">
        <f>IF(E31=0,"",E31/$E$41)</f>
        <v/>
      </c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18" ht="13.5" customHeight="1" x14ac:dyDescent="0.2">
      <c r="A32" s="192"/>
      <c r="B32" s="128"/>
      <c r="C32" s="129"/>
      <c r="D32" s="256"/>
      <c r="E32" s="193"/>
      <c r="F32" s="261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</row>
    <row r="33" spans="1:18" ht="13.5" customHeight="1" x14ac:dyDescent="0.2">
      <c r="A33" s="192"/>
      <c r="B33" s="128" t="s">
        <v>177</v>
      </c>
      <c r="C33" s="129"/>
      <c r="D33" s="256"/>
      <c r="E33" s="193"/>
      <c r="F33" s="261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5"/>
    </row>
    <row r="34" spans="1:18" ht="13.5" customHeight="1" x14ac:dyDescent="0.2">
      <c r="A34" s="184"/>
      <c r="B34" s="119" t="s">
        <v>86</v>
      </c>
      <c r="C34" s="124">
        <f>SUM(G34:R34)</f>
        <v>0</v>
      </c>
      <c r="D34" s="257" t="str">
        <f t="shared" ref="D34:D39" si="2">IF(C34=0,"",C34/$C$41)</f>
        <v/>
      </c>
      <c r="E34" s="264"/>
      <c r="F34" s="260" t="str">
        <f t="shared" ref="F34:F39" si="3">IF(E34=0,"",E34/$E$41)</f>
        <v/>
      </c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7"/>
    </row>
    <row r="35" spans="1:18" ht="13.5" customHeight="1" x14ac:dyDescent="0.2">
      <c r="A35" s="184"/>
      <c r="B35" s="119" t="s">
        <v>87</v>
      </c>
      <c r="C35" s="124">
        <f>SUM(G35:R35)</f>
        <v>0</v>
      </c>
      <c r="D35" s="257" t="str">
        <f t="shared" si="2"/>
        <v/>
      </c>
      <c r="E35" s="264"/>
      <c r="F35" s="260" t="str">
        <f t="shared" si="3"/>
        <v/>
      </c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1:18" ht="13.5" customHeight="1" x14ac:dyDescent="0.2">
      <c r="A36" s="184"/>
      <c r="B36" s="119" t="s">
        <v>88</v>
      </c>
      <c r="C36" s="124">
        <f>SUM(G36:R36)</f>
        <v>0</v>
      </c>
      <c r="D36" s="257" t="str">
        <f t="shared" si="2"/>
        <v/>
      </c>
      <c r="E36" s="264"/>
      <c r="F36" s="260" t="str">
        <f t="shared" si="3"/>
        <v/>
      </c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7"/>
    </row>
    <row r="37" spans="1:18" ht="13.5" customHeight="1" x14ac:dyDescent="0.2">
      <c r="A37" s="184"/>
      <c r="B37" s="119" t="s">
        <v>89</v>
      </c>
      <c r="C37" s="124">
        <f>SUM(G37:R37)</f>
        <v>0</v>
      </c>
      <c r="D37" s="257" t="str">
        <f t="shared" si="2"/>
        <v/>
      </c>
      <c r="E37" s="264"/>
      <c r="F37" s="260" t="str">
        <f t="shared" si="3"/>
        <v/>
      </c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7"/>
    </row>
    <row r="38" spans="1:18" ht="13.5" customHeight="1" x14ac:dyDescent="0.2">
      <c r="A38" s="184"/>
      <c r="B38" s="278" t="str">
        <f>'Realisatie jaar 2019'!B38</f>
        <v>Omzet …….</v>
      </c>
      <c r="C38" s="124">
        <f>SUM(G38:R38)</f>
        <v>0</v>
      </c>
      <c r="D38" s="257" t="str">
        <f t="shared" si="2"/>
        <v/>
      </c>
      <c r="E38" s="264"/>
      <c r="F38" s="260" t="str">
        <f t="shared" si="3"/>
        <v/>
      </c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7"/>
    </row>
    <row r="39" spans="1:18" ht="13.5" customHeight="1" x14ac:dyDescent="0.2">
      <c r="A39" s="192"/>
      <c r="B39" s="128" t="s">
        <v>91</v>
      </c>
      <c r="C39" s="129">
        <f>SUM(C34:C38)</f>
        <v>0</v>
      </c>
      <c r="D39" s="256" t="str">
        <f t="shared" si="2"/>
        <v/>
      </c>
      <c r="E39" s="193">
        <f>SUM(E34:E38)</f>
        <v>0</v>
      </c>
      <c r="F39" s="261" t="str">
        <f t="shared" si="3"/>
        <v/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5"/>
    </row>
    <row r="40" spans="1:18" ht="13.5" customHeight="1" x14ac:dyDescent="0.2">
      <c r="A40" s="192"/>
      <c r="B40" s="128"/>
      <c r="C40" s="129"/>
      <c r="D40" s="256"/>
      <c r="E40" s="193"/>
      <c r="F40" s="261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</row>
    <row r="41" spans="1:18" ht="13.5" customHeight="1" x14ac:dyDescent="0.2">
      <c r="A41" s="192"/>
      <c r="B41" s="128" t="s">
        <v>92</v>
      </c>
      <c r="C41" s="129">
        <f>C19+C24+C11+C31+C39</f>
        <v>0</v>
      </c>
      <c r="D41" s="256" t="str">
        <f>IF(C41=0,"",C41/$C$41)</f>
        <v/>
      </c>
      <c r="E41" s="193">
        <f>E11+E19+E39+E24+E31</f>
        <v>0</v>
      </c>
      <c r="F41" s="261" t="str">
        <f>IF(E41=0,"",E41/$E$41)</f>
        <v/>
      </c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5"/>
    </row>
    <row r="42" spans="1:18" ht="13.5" customHeight="1" x14ac:dyDescent="0.2">
      <c r="A42" s="184"/>
      <c r="B42" s="119"/>
      <c r="C42" s="124"/>
      <c r="D42" s="257"/>
      <c r="E42" s="196"/>
      <c r="F42" s="260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8"/>
    </row>
    <row r="43" spans="1:18" ht="13.5" customHeight="1" x14ac:dyDescent="0.2">
      <c r="A43" s="184"/>
      <c r="B43" s="128" t="s">
        <v>178</v>
      </c>
      <c r="C43" s="124"/>
      <c r="D43" s="257"/>
      <c r="E43" s="196"/>
      <c r="F43" s="260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</row>
    <row r="44" spans="1:18" ht="13.5" customHeight="1" x14ac:dyDescent="0.2">
      <c r="A44" s="184"/>
      <c r="B44" s="119" t="s">
        <v>93</v>
      </c>
      <c r="C44" s="124">
        <f>SUM(G44:R44)</f>
        <v>0</v>
      </c>
      <c r="D44" s="257" t="str">
        <f t="shared" ref="D44:D49" si="4">IF(C44=0,"",C44/$C$41)</f>
        <v/>
      </c>
      <c r="E44" s="264"/>
      <c r="F44" s="260" t="str">
        <f t="shared" ref="F44:F49" si="5">IF(E44=0,"",E44/$E$41)</f>
        <v/>
      </c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7"/>
    </row>
    <row r="45" spans="1:18" ht="13.5" customHeight="1" x14ac:dyDescent="0.2">
      <c r="A45" s="184"/>
      <c r="B45" s="119" t="s">
        <v>94</v>
      </c>
      <c r="C45" s="124">
        <f>SUM(G45:R45)</f>
        <v>0</v>
      </c>
      <c r="D45" s="257" t="str">
        <f t="shared" si="4"/>
        <v/>
      </c>
      <c r="E45" s="264"/>
      <c r="F45" s="260" t="str">
        <f t="shared" si="5"/>
        <v/>
      </c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7"/>
    </row>
    <row r="46" spans="1:18" ht="13.5" customHeight="1" x14ac:dyDescent="0.2">
      <c r="A46" s="184"/>
      <c r="B46" s="119" t="s">
        <v>95</v>
      </c>
      <c r="C46" s="124">
        <f>SUM(G46:R46)</f>
        <v>0</v>
      </c>
      <c r="D46" s="257" t="str">
        <f t="shared" si="4"/>
        <v/>
      </c>
      <c r="E46" s="264"/>
      <c r="F46" s="260" t="str">
        <f t="shared" si="5"/>
        <v/>
      </c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7"/>
    </row>
    <row r="47" spans="1:18" ht="13.5" customHeight="1" x14ac:dyDescent="0.2">
      <c r="A47" s="184"/>
      <c r="B47" s="119" t="s">
        <v>96</v>
      </c>
      <c r="C47" s="124">
        <f>SUM(G47:R47)</f>
        <v>0</v>
      </c>
      <c r="D47" s="257" t="str">
        <f t="shared" si="4"/>
        <v/>
      </c>
      <c r="E47" s="264"/>
      <c r="F47" s="260" t="str">
        <f t="shared" si="5"/>
        <v/>
      </c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7"/>
    </row>
    <row r="48" spans="1:18" ht="13.5" customHeight="1" x14ac:dyDescent="0.2">
      <c r="A48" s="184"/>
      <c r="B48" s="278" t="str">
        <f>'Realisatie jaar 2019'!B48</f>
        <v>Inkoop …….</v>
      </c>
      <c r="C48" s="124">
        <f>SUM(G48:R48)</f>
        <v>0</v>
      </c>
      <c r="D48" s="257" t="str">
        <f t="shared" si="4"/>
        <v/>
      </c>
      <c r="E48" s="264"/>
      <c r="F48" s="260" t="str">
        <f t="shared" si="5"/>
        <v/>
      </c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7"/>
    </row>
    <row r="49" spans="1:18" ht="13.5" customHeight="1" x14ac:dyDescent="0.2">
      <c r="A49" s="192"/>
      <c r="B49" s="128" t="s">
        <v>98</v>
      </c>
      <c r="C49" s="129">
        <f>SUM(C44:C48)</f>
        <v>0</v>
      </c>
      <c r="D49" s="256" t="str">
        <f t="shared" si="4"/>
        <v/>
      </c>
      <c r="E49" s="193">
        <f>SUM(E44:E48)</f>
        <v>0</v>
      </c>
      <c r="F49" s="261" t="str">
        <f t="shared" si="5"/>
        <v/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5"/>
    </row>
    <row r="50" spans="1:18" ht="13.5" customHeight="1" x14ac:dyDescent="0.2">
      <c r="A50" s="184"/>
      <c r="B50" s="128"/>
      <c r="C50" s="124"/>
      <c r="D50" s="257"/>
      <c r="E50" s="196"/>
      <c r="F50" s="260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8"/>
    </row>
    <row r="51" spans="1:18" ht="13.5" customHeight="1" x14ac:dyDescent="0.2">
      <c r="A51" s="184"/>
      <c r="B51" s="119" t="s">
        <v>99</v>
      </c>
      <c r="C51" s="124">
        <f>C11</f>
        <v>0</v>
      </c>
      <c r="D51" s="257" t="str">
        <f t="shared" ref="D51:D56" si="6">IF(C51=0,"",C51/$C$41)</f>
        <v/>
      </c>
      <c r="E51" s="196">
        <f>E11</f>
        <v>0</v>
      </c>
      <c r="F51" s="260" t="str">
        <f t="shared" ref="F51:F56" si="7">IF(E51=0,"",E51/$E$41)</f>
        <v/>
      </c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8"/>
    </row>
    <row r="52" spans="1:18" ht="13.5" customHeight="1" x14ac:dyDescent="0.2">
      <c r="A52" s="184"/>
      <c r="B52" s="119" t="s">
        <v>100</v>
      </c>
      <c r="C52" s="124">
        <f>C19</f>
        <v>0</v>
      </c>
      <c r="D52" s="257" t="str">
        <f t="shared" si="6"/>
        <v/>
      </c>
      <c r="E52" s="196">
        <f>E19</f>
        <v>0</v>
      </c>
      <c r="F52" s="260" t="str">
        <f t="shared" si="7"/>
        <v/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8"/>
    </row>
    <row r="53" spans="1:18" ht="13.5" customHeight="1" x14ac:dyDescent="0.2">
      <c r="A53" s="184"/>
      <c r="B53" s="119" t="s">
        <v>101</v>
      </c>
      <c r="C53" s="124">
        <f>C24</f>
        <v>0</v>
      </c>
      <c r="D53" s="257" t="str">
        <f t="shared" si="6"/>
        <v/>
      </c>
      <c r="E53" s="196">
        <f>E24</f>
        <v>0</v>
      </c>
      <c r="F53" s="260" t="str">
        <f t="shared" si="7"/>
        <v/>
      </c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8"/>
    </row>
    <row r="54" spans="1:18" ht="13.5" customHeight="1" x14ac:dyDescent="0.2">
      <c r="A54" s="184"/>
      <c r="B54" s="119" t="s">
        <v>102</v>
      </c>
      <c r="C54" s="124">
        <f>C31</f>
        <v>0</v>
      </c>
      <c r="D54" s="257" t="str">
        <f t="shared" si="6"/>
        <v/>
      </c>
      <c r="E54" s="196">
        <f>E31</f>
        <v>0</v>
      </c>
      <c r="F54" s="260" t="str">
        <f t="shared" si="7"/>
        <v/>
      </c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8"/>
    </row>
    <row r="55" spans="1:18" ht="13.5" customHeight="1" x14ac:dyDescent="0.2">
      <c r="A55" s="184"/>
      <c r="B55" s="119" t="s">
        <v>103</v>
      </c>
      <c r="C55" s="124">
        <f>C39-C49</f>
        <v>0</v>
      </c>
      <c r="D55" s="257" t="str">
        <f t="shared" si="6"/>
        <v/>
      </c>
      <c r="E55" s="196">
        <f>E39-E49</f>
        <v>0</v>
      </c>
      <c r="F55" s="260" t="str">
        <f t="shared" si="7"/>
        <v/>
      </c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8"/>
    </row>
    <row r="56" spans="1:18" ht="13.5" customHeight="1" x14ac:dyDescent="0.2">
      <c r="A56" s="192"/>
      <c r="B56" s="128" t="s">
        <v>104</v>
      </c>
      <c r="C56" s="129">
        <f>SUM(C51:C55)</f>
        <v>0</v>
      </c>
      <c r="D56" s="256" t="str">
        <f t="shared" si="6"/>
        <v/>
      </c>
      <c r="E56" s="193">
        <f>SUM(E51:E55)</f>
        <v>0</v>
      </c>
      <c r="F56" s="261" t="str">
        <f t="shared" si="7"/>
        <v/>
      </c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5"/>
    </row>
    <row r="57" spans="1:18" ht="13.5" customHeight="1" x14ac:dyDescent="0.2">
      <c r="A57" s="184"/>
      <c r="B57" s="139"/>
      <c r="C57" s="124"/>
      <c r="D57" s="257"/>
      <c r="E57" s="196"/>
      <c r="F57" s="260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8"/>
    </row>
    <row r="58" spans="1:18" ht="13.5" customHeight="1" x14ac:dyDescent="0.2">
      <c r="A58" s="184"/>
      <c r="B58" s="128" t="s">
        <v>179</v>
      </c>
      <c r="C58" s="124"/>
      <c r="D58" s="257"/>
      <c r="E58" s="196"/>
      <c r="F58" s="260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8"/>
    </row>
    <row r="59" spans="1:18" ht="13.5" customHeight="1" x14ac:dyDescent="0.2">
      <c r="A59" s="184"/>
      <c r="B59" s="119" t="s">
        <v>105</v>
      </c>
      <c r="C59" s="124">
        <f t="shared" ref="C59:C66" si="8">SUM(G59:R59)</f>
        <v>0</v>
      </c>
      <c r="D59" s="257" t="str">
        <f t="shared" ref="D59:D67" si="9">IF(C59=0,"",C59/$C$41)</f>
        <v/>
      </c>
      <c r="E59" s="264"/>
      <c r="F59" s="260" t="str">
        <f t="shared" ref="F59:F67" si="10">IF(E59=0,"",E59/$E$41)</f>
        <v/>
      </c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7"/>
    </row>
    <row r="60" spans="1:18" ht="13.5" customHeight="1" x14ac:dyDescent="0.2">
      <c r="A60" s="184"/>
      <c r="B60" s="119" t="s">
        <v>106</v>
      </c>
      <c r="C60" s="124">
        <f t="shared" si="8"/>
        <v>0</v>
      </c>
      <c r="D60" s="257" t="str">
        <f t="shared" si="9"/>
        <v/>
      </c>
      <c r="E60" s="264"/>
      <c r="F60" s="260" t="str">
        <f t="shared" si="10"/>
        <v/>
      </c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7"/>
    </row>
    <row r="61" spans="1:18" ht="13.5" customHeight="1" x14ac:dyDescent="0.2">
      <c r="A61" s="184"/>
      <c r="B61" s="119" t="s">
        <v>107</v>
      </c>
      <c r="C61" s="124">
        <f t="shared" si="8"/>
        <v>0</v>
      </c>
      <c r="D61" s="257" t="str">
        <f t="shared" si="9"/>
        <v/>
      </c>
      <c r="E61" s="264"/>
      <c r="F61" s="260" t="str">
        <f t="shared" si="10"/>
        <v/>
      </c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7"/>
    </row>
    <row r="62" spans="1:18" ht="13.5" customHeight="1" x14ac:dyDescent="0.2">
      <c r="A62" s="184"/>
      <c r="B62" s="119" t="s">
        <v>108</v>
      </c>
      <c r="C62" s="124">
        <f t="shared" si="8"/>
        <v>0</v>
      </c>
      <c r="D62" s="257" t="str">
        <f t="shared" si="9"/>
        <v/>
      </c>
      <c r="E62" s="264"/>
      <c r="F62" s="260" t="str">
        <f t="shared" si="10"/>
        <v/>
      </c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7"/>
    </row>
    <row r="63" spans="1:18" ht="13.5" customHeight="1" x14ac:dyDescent="0.2">
      <c r="A63" s="184"/>
      <c r="B63" s="119" t="s">
        <v>109</v>
      </c>
      <c r="C63" s="124">
        <f t="shared" si="8"/>
        <v>0</v>
      </c>
      <c r="D63" s="257" t="str">
        <f t="shared" si="9"/>
        <v/>
      </c>
      <c r="E63" s="264"/>
      <c r="F63" s="260" t="str">
        <f t="shared" si="10"/>
        <v/>
      </c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7"/>
    </row>
    <row r="64" spans="1:18" ht="13.5" customHeight="1" x14ac:dyDescent="0.2">
      <c r="A64" s="184"/>
      <c r="B64" s="119" t="s">
        <v>110</v>
      </c>
      <c r="C64" s="124">
        <f t="shared" si="8"/>
        <v>0</v>
      </c>
      <c r="D64" s="257" t="str">
        <f t="shared" si="9"/>
        <v/>
      </c>
      <c r="E64" s="264"/>
      <c r="F64" s="260" t="str">
        <f t="shared" si="10"/>
        <v/>
      </c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7"/>
    </row>
    <row r="65" spans="1:18" ht="13.5" customHeight="1" x14ac:dyDescent="0.2">
      <c r="A65" s="184"/>
      <c r="B65" s="119" t="s">
        <v>111</v>
      </c>
      <c r="C65" s="124">
        <f t="shared" si="8"/>
        <v>0</v>
      </c>
      <c r="D65" s="257" t="str">
        <f t="shared" si="9"/>
        <v/>
      </c>
      <c r="E65" s="264"/>
      <c r="F65" s="260" t="str">
        <f t="shared" si="10"/>
        <v/>
      </c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7"/>
    </row>
    <row r="66" spans="1:18" ht="13.5" customHeight="1" x14ac:dyDescent="0.2">
      <c r="A66" s="184"/>
      <c r="B66" s="119" t="s">
        <v>112</v>
      </c>
      <c r="C66" s="124">
        <f t="shared" si="8"/>
        <v>0</v>
      </c>
      <c r="D66" s="257" t="str">
        <f t="shared" si="9"/>
        <v/>
      </c>
      <c r="E66" s="264"/>
      <c r="F66" s="260" t="str">
        <f t="shared" si="10"/>
        <v/>
      </c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</row>
    <row r="67" spans="1:18" ht="13.5" customHeight="1" x14ac:dyDescent="0.2">
      <c r="A67" s="192"/>
      <c r="B67" s="128" t="s">
        <v>113</v>
      </c>
      <c r="C67" s="129">
        <f>SUM(C59:C66)</f>
        <v>0</v>
      </c>
      <c r="D67" s="256" t="str">
        <f t="shared" si="9"/>
        <v/>
      </c>
      <c r="E67" s="193">
        <f>SUM(E59:E66)</f>
        <v>0</v>
      </c>
      <c r="F67" s="261" t="str">
        <f t="shared" si="10"/>
        <v/>
      </c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13.5" customHeight="1" x14ac:dyDescent="0.2">
      <c r="A68" s="184"/>
      <c r="B68" s="139"/>
      <c r="C68" s="124"/>
      <c r="D68" s="257"/>
      <c r="E68" s="196"/>
      <c r="F68" s="260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8"/>
    </row>
    <row r="69" spans="1:18" ht="13.5" customHeight="1" x14ac:dyDescent="0.2">
      <c r="A69" s="184"/>
      <c r="B69" s="128" t="s">
        <v>180</v>
      </c>
      <c r="C69" s="124"/>
      <c r="D69" s="257"/>
      <c r="E69" s="196"/>
      <c r="F69" s="260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8"/>
    </row>
    <row r="70" spans="1:18" ht="13.5" customHeight="1" x14ac:dyDescent="0.2">
      <c r="A70" s="184"/>
      <c r="B70" s="119" t="s">
        <v>114</v>
      </c>
      <c r="C70" s="124">
        <f t="shared" ref="C70:C77" si="11">SUM(G70:R70)</f>
        <v>0</v>
      </c>
      <c r="D70" s="257" t="str">
        <f t="shared" ref="D70:D78" si="12">IF(C70=0,"",C70/$C$41)</f>
        <v/>
      </c>
      <c r="E70" s="264"/>
      <c r="F70" s="260" t="str">
        <f t="shared" ref="F70:F78" si="13">IF(E70=0,"",E70/$E$41)</f>
        <v/>
      </c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7"/>
    </row>
    <row r="71" spans="1:18" ht="13.5" customHeight="1" x14ac:dyDescent="0.2">
      <c r="A71" s="184"/>
      <c r="B71" s="119" t="s">
        <v>115</v>
      </c>
      <c r="C71" s="124">
        <f t="shared" si="11"/>
        <v>0</v>
      </c>
      <c r="D71" s="257" t="str">
        <f t="shared" si="12"/>
        <v/>
      </c>
      <c r="E71" s="264"/>
      <c r="F71" s="260" t="str">
        <f t="shared" si="13"/>
        <v/>
      </c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7"/>
    </row>
    <row r="72" spans="1:18" ht="13.5" customHeight="1" x14ac:dyDescent="0.2">
      <c r="A72" s="184"/>
      <c r="B72" s="119" t="s">
        <v>116</v>
      </c>
      <c r="C72" s="124">
        <f t="shared" si="11"/>
        <v>0</v>
      </c>
      <c r="D72" s="257" t="str">
        <f t="shared" si="12"/>
        <v/>
      </c>
      <c r="E72" s="264"/>
      <c r="F72" s="260" t="str">
        <f t="shared" si="13"/>
        <v/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7"/>
    </row>
    <row r="73" spans="1:18" ht="13.5" customHeight="1" x14ac:dyDescent="0.2">
      <c r="A73" s="184"/>
      <c r="B73" s="119" t="s">
        <v>117</v>
      </c>
      <c r="C73" s="124">
        <f t="shared" si="11"/>
        <v>0</v>
      </c>
      <c r="D73" s="257" t="str">
        <f t="shared" si="12"/>
        <v/>
      </c>
      <c r="E73" s="264"/>
      <c r="F73" s="260" t="str">
        <f t="shared" si="13"/>
        <v/>
      </c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7"/>
    </row>
    <row r="74" spans="1:18" ht="13.5" customHeight="1" x14ac:dyDescent="0.2">
      <c r="A74" s="184"/>
      <c r="B74" s="119" t="s">
        <v>118</v>
      </c>
      <c r="C74" s="124">
        <f t="shared" si="11"/>
        <v>0</v>
      </c>
      <c r="D74" s="257" t="str">
        <f t="shared" si="12"/>
        <v/>
      </c>
      <c r="E74" s="264"/>
      <c r="F74" s="260" t="str">
        <f t="shared" si="13"/>
        <v/>
      </c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7"/>
    </row>
    <row r="75" spans="1:18" ht="13.5" customHeight="1" x14ac:dyDescent="0.2">
      <c r="A75" s="184"/>
      <c r="B75" s="119" t="s">
        <v>119</v>
      </c>
      <c r="C75" s="124">
        <f t="shared" si="11"/>
        <v>0</v>
      </c>
      <c r="D75" s="257" t="str">
        <f t="shared" si="12"/>
        <v/>
      </c>
      <c r="E75" s="264"/>
      <c r="F75" s="260" t="str">
        <f t="shared" si="13"/>
        <v/>
      </c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7"/>
    </row>
    <row r="76" spans="1:18" ht="13.5" customHeight="1" x14ac:dyDescent="0.2">
      <c r="A76" s="184"/>
      <c r="B76" s="119" t="s">
        <v>120</v>
      </c>
      <c r="C76" s="124">
        <f t="shared" si="11"/>
        <v>0</v>
      </c>
      <c r="D76" s="257" t="str">
        <f t="shared" si="12"/>
        <v/>
      </c>
      <c r="E76" s="264"/>
      <c r="F76" s="260" t="str">
        <f t="shared" si="13"/>
        <v/>
      </c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7"/>
    </row>
    <row r="77" spans="1:18" ht="13.5" customHeight="1" x14ac:dyDescent="0.2">
      <c r="A77" s="184"/>
      <c r="B77" s="278" t="str">
        <f>'Realisatie jaar 2019'!B77</f>
        <v>…….</v>
      </c>
      <c r="C77" s="124">
        <f t="shared" si="11"/>
        <v>0</v>
      </c>
      <c r="D77" s="257" t="str">
        <f t="shared" si="12"/>
        <v/>
      </c>
      <c r="E77" s="264"/>
      <c r="F77" s="260" t="str">
        <f t="shared" si="13"/>
        <v/>
      </c>
      <c r="G77" s="266"/>
      <c r="H77" s="266"/>
      <c r="I77" s="266"/>
      <c r="J77" s="266"/>
      <c r="K77" s="266"/>
      <c r="L77" s="266"/>
      <c r="M77" s="266"/>
      <c r="N77" s="266"/>
      <c r="O77" s="266"/>
      <c r="P77" s="266"/>
      <c r="Q77" s="266"/>
      <c r="R77" s="267"/>
    </row>
    <row r="78" spans="1:18" ht="13.5" customHeight="1" x14ac:dyDescent="0.2">
      <c r="A78" s="192"/>
      <c r="B78" s="128" t="s">
        <v>121</v>
      </c>
      <c r="C78" s="129">
        <f>SUM(C70:C77)</f>
        <v>0</v>
      </c>
      <c r="D78" s="256" t="str">
        <f t="shared" si="12"/>
        <v/>
      </c>
      <c r="E78" s="193">
        <f>SUM(E70:E77)</f>
        <v>0</v>
      </c>
      <c r="F78" s="261" t="str">
        <f t="shared" si="13"/>
        <v/>
      </c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5"/>
    </row>
    <row r="79" spans="1:18" ht="13.5" customHeight="1" x14ac:dyDescent="0.2">
      <c r="A79" s="184"/>
      <c r="B79" s="119"/>
      <c r="C79" s="124"/>
      <c r="D79" s="257"/>
      <c r="E79" s="196"/>
      <c r="F79" s="260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8"/>
    </row>
    <row r="80" spans="1:18" ht="13.5" customHeight="1" x14ac:dyDescent="0.2">
      <c r="A80" s="184"/>
      <c r="B80" s="128" t="s">
        <v>181</v>
      </c>
      <c r="C80" s="124"/>
      <c r="D80" s="257"/>
      <c r="E80" s="196"/>
      <c r="F80" s="260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8"/>
    </row>
    <row r="81" spans="1:18" ht="13.5" customHeight="1" x14ac:dyDescent="0.2">
      <c r="A81" s="184"/>
      <c r="B81" s="119" t="s">
        <v>28</v>
      </c>
      <c r="C81" s="124">
        <f>SUM(G81:R81)</f>
        <v>0</v>
      </c>
      <c r="D81" s="257" t="str">
        <f>IF(C81=0,"",C81/$C$41)</f>
        <v/>
      </c>
      <c r="E81" s="264"/>
      <c r="F81" s="260" t="str">
        <f>IF(E81=0,"",E81/$E$41)</f>
        <v/>
      </c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7"/>
    </row>
    <row r="82" spans="1:18" ht="13.5" customHeight="1" x14ac:dyDescent="0.2">
      <c r="A82" s="184"/>
      <c r="B82" s="119" t="s">
        <v>122</v>
      </c>
      <c r="C82" s="124">
        <f>SUM(G82:R82)</f>
        <v>0</v>
      </c>
      <c r="D82" s="257" t="str">
        <f>IF(C82=0,"",C82/$C$41)</f>
        <v/>
      </c>
      <c r="E82" s="264"/>
      <c r="F82" s="260" t="str">
        <f>IF(E82=0,"",E82/$E$41)</f>
        <v/>
      </c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7"/>
    </row>
    <row r="83" spans="1:18" ht="13.5" customHeight="1" x14ac:dyDescent="0.2">
      <c r="A83" s="184"/>
      <c r="B83" s="119" t="s">
        <v>123</v>
      </c>
      <c r="C83" s="124">
        <f>SUM(G83:R83)</f>
        <v>0</v>
      </c>
      <c r="D83" s="257" t="str">
        <f>IF(C83=0,"",C83/$C$41)</f>
        <v/>
      </c>
      <c r="E83" s="264"/>
      <c r="F83" s="260" t="str">
        <f>IF(E83=0,"",E83/$E$41)</f>
        <v/>
      </c>
      <c r="G83" s="266"/>
      <c r="H83" s="266"/>
      <c r="I83" s="266"/>
      <c r="J83" s="266"/>
      <c r="K83" s="266"/>
      <c r="L83" s="266"/>
      <c r="M83" s="266"/>
      <c r="N83" s="266"/>
      <c r="O83" s="266"/>
      <c r="P83" s="266"/>
      <c r="Q83" s="266"/>
      <c r="R83" s="267"/>
    </row>
    <row r="84" spans="1:18" ht="13.5" customHeight="1" x14ac:dyDescent="0.2">
      <c r="A84" s="184"/>
      <c r="B84" s="119" t="s">
        <v>124</v>
      </c>
      <c r="C84" s="124">
        <f>SUM(G84:R84)</f>
        <v>0</v>
      </c>
      <c r="D84" s="257" t="str">
        <f>IF(C84=0,"",C84/$C$41)</f>
        <v/>
      </c>
      <c r="E84" s="264"/>
      <c r="F84" s="260" t="str">
        <f>IF(E84=0,"",E84/$E$41)</f>
        <v/>
      </c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7"/>
    </row>
    <row r="85" spans="1:18" ht="13.5" customHeight="1" x14ac:dyDescent="0.2">
      <c r="A85" s="192"/>
      <c r="B85" s="128" t="s">
        <v>125</v>
      </c>
      <c r="C85" s="129">
        <f>SUM(C81:C84)</f>
        <v>0</v>
      </c>
      <c r="D85" s="256" t="str">
        <f>IF(C85=0,"",C85/$C$41)</f>
        <v/>
      </c>
      <c r="E85" s="193">
        <f>SUM(E81:E84)</f>
        <v>0</v>
      </c>
      <c r="F85" s="261" t="str">
        <f>IF(E85=0,"",E85/$E$41)</f>
        <v/>
      </c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5"/>
    </row>
    <row r="86" spans="1:18" ht="13.5" customHeight="1" x14ac:dyDescent="0.2">
      <c r="A86" s="184"/>
      <c r="B86" s="119"/>
      <c r="C86" s="124"/>
      <c r="D86" s="257"/>
      <c r="E86" s="196"/>
      <c r="F86" s="260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8"/>
    </row>
    <row r="87" spans="1:18" ht="13.5" customHeight="1" x14ac:dyDescent="0.2">
      <c r="A87" s="184"/>
      <c r="B87" s="128" t="s">
        <v>182</v>
      </c>
      <c r="C87" s="124"/>
      <c r="D87" s="257"/>
      <c r="E87" s="196"/>
      <c r="F87" s="260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8"/>
    </row>
    <row r="88" spans="1:18" ht="13.5" customHeight="1" x14ac:dyDescent="0.2">
      <c r="A88" s="184"/>
      <c r="B88" s="119" t="s">
        <v>126</v>
      </c>
      <c r="C88" s="124">
        <f t="shared" ref="C88:C104" si="14">SUM(G88:R88)</f>
        <v>0</v>
      </c>
      <c r="D88" s="257" t="str">
        <f t="shared" ref="D88:D105" si="15">IF(C88=0,"",C88/$C$41)</f>
        <v/>
      </c>
      <c r="E88" s="264"/>
      <c r="F88" s="260" t="str">
        <f t="shared" ref="F88:F105" si="16">IF(E88=0,"",E88/$E$41)</f>
        <v/>
      </c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67"/>
    </row>
    <row r="89" spans="1:18" ht="13.5" customHeight="1" x14ac:dyDescent="0.2">
      <c r="A89" s="184"/>
      <c r="B89" s="119" t="s">
        <v>127</v>
      </c>
      <c r="C89" s="124">
        <f t="shared" si="14"/>
        <v>0</v>
      </c>
      <c r="D89" s="257" t="str">
        <f t="shared" si="15"/>
        <v/>
      </c>
      <c r="E89" s="264"/>
      <c r="F89" s="260" t="str">
        <f t="shared" si="16"/>
        <v/>
      </c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7"/>
    </row>
    <row r="90" spans="1:18" ht="13.5" customHeight="1" x14ac:dyDescent="0.2">
      <c r="A90" s="184"/>
      <c r="B90" s="119" t="s">
        <v>128</v>
      </c>
      <c r="C90" s="124">
        <f t="shared" si="14"/>
        <v>0</v>
      </c>
      <c r="D90" s="257" t="str">
        <f t="shared" si="15"/>
        <v/>
      </c>
      <c r="E90" s="264"/>
      <c r="F90" s="260" t="str">
        <f t="shared" si="16"/>
        <v/>
      </c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6"/>
      <c r="R90" s="267"/>
    </row>
    <row r="91" spans="1:18" ht="13.5" customHeight="1" x14ac:dyDescent="0.2">
      <c r="A91" s="184"/>
      <c r="B91" s="119" t="s">
        <v>129</v>
      </c>
      <c r="C91" s="124">
        <f t="shared" si="14"/>
        <v>0</v>
      </c>
      <c r="D91" s="257" t="str">
        <f t="shared" si="15"/>
        <v/>
      </c>
      <c r="E91" s="264"/>
      <c r="F91" s="260" t="str">
        <f t="shared" si="16"/>
        <v/>
      </c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7"/>
    </row>
    <row r="92" spans="1:18" ht="13.5" customHeight="1" x14ac:dyDescent="0.2">
      <c r="A92" s="184"/>
      <c r="B92" s="119" t="s">
        <v>130</v>
      </c>
      <c r="C92" s="124">
        <f t="shared" si="14"/>
        <v>0</v>
      </c>
      <c r="D92" s="257" t="str">
        <f t="shared" si="15"/>
        <v/>
      </c>
      <c r="E92" s="264"/>
      <c r="F92" s="260" t="str">
        <f t="shared" si="16"/>
        <v/>
      </c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7"/>
    </row>
    <row r="93" spans="1:18" ht="13.5" customHeight="1" x14ac:dyDescent="0.2">
      <c r="A93" s="184"/>
      <c r="B93" s="119" t="s">
        <v>131</v>
      </c>
      <c r="C93" s="124">
        <f t="shared" si="14"/>
        <v>0</v>
      </c>
      <c r="D93" s="257" t="str">
        <f t="shared" si="15"/>
        <v/>
      </c>
      <c r="E93" s="264"/>
      <c r="F93" s="260" t="str">
        <f t="shared" si="16"/>
        <v/>
      </c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7"/>
    </row>
    <row r="94" spans="1:18" ht="13.5" customHeight="1" x14ac:dyDescent="0.2">
      <c r="A94" s="184"/>
      <c r="B94" s="119" t="s">
        <v>132</v>
      </c>
      <c r="C94" s="124">
        <f t="shared" si="14"/>
        <v>0</v>
      </c>
      <c r="D94" s="257" t="str">
        <f t="shared" si="15"/>
        <v/>
      </c>
      <c r="E94" s="264"/>
      <c r="F94" s="260" t="str">
        <f t="shared" si="16"/>
        <v/>
      </c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67"/>
    </row>
    <row r="95" spans="1:18" ht="13.5" customHeight="1" x14ac:dyDescent="0.2">
      <c r="A95" s="184"/>
      <c r="B95" s="119" t="s">
        <v>133</v>
      </c>
      <c r="C95" s="124">
        <f t="shared" si="14"/>
        <v>0</v>
      </c>
      <c r="D95" s="257" t="str">
        <f t="shared" si="15"/>
        <v/>
      </c>
      <c r="E95" s="264"/>
      <c r="F95" s="260" t="str">
        <f t="shared" si="16"/>
        <v/>
      </c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7"/>
    </row>
    <row r="96" spans="1:18" ht="13.5" customHeight="1" x14ac:dyDescent="0.2">
      <c r="A96" s="184"/>
      <c r="B96" s="119" t="s">
        <v>134</v>
      </c>
      <c r="C96" s="124">
        <f t="shared" si="14"/>
        <v>0</v>
      </c>
      <c r="D96" s="257" t="str">
        <f t="shared" si="15"/>
        <v/>
      </c>
      <c r="E96" s="264"/>
      <c r="F96" s="260" t="str">
        <f t="shared" si="16"/>
        <v/>
      </c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7"/>
    </row>
    <row r="97" spans="1:18" ht="13.5" customHeight="1" x14ac:dyDescent="0.2">
      <c r="A97" s="184"/>
      <c r="B97" s="119" t="s">
        <v>135</v>
      </c>
      <c r="C97" s="124">
        <f t="shared" si="14"/>
        <v>0</v>
      </c>
      <c r="D97" s="257" t="str">
        <f t="shared" si="15"/>
        <v/>
      </c>
      <c r="E97" s="264"/>
      <c r="F97" s="260" t="str">
        <f t="shared" si="16"/>
        <v/>
      </c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7"/>
    </row>
    <row r="98" spans="1:18" ht="13.5" customHeight="1" x14ac:dyDescent="0.2">
      <c r="A98" s="184"/>
      <c r="B98" s="119" t="s">
        <v>136</v>
      </c>
      <c r="C98" s="124">
        <f t="shared" si="14"/>
        <v>0</v>
      </c>
      <c r="D98" s="257" t="str">
        <f t="shared" si="15"/>
        <v/>
      </c>
      <c r="E98" s="264"/>
      <c r="F98" s="260" t="str">
        <f t="shared" si="16"/>
        <v/>
      </c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67"/>
    </row>
    <row r="99" spans="1:18" ht="13.5" customHeight="1" x14ac:dyDescent="0.2">
      <c r="A99" s="184"/>
      <c r="B99" s="119" t="s">
        <v>137</v>
      </c>
      <c r="C99" s="124">
        <f t="shared" si="14"/>
        <v>0</v>
      </c>
      <c r="D99" s="257" t="str">
        <f t="shared" si="15"/>
        <v/>
      </c>
      <c r="E99" s="264"/>
      <c r="F99" s="260" t="str">
        <f t="shared" si="16"/>
        <v/>
      </c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67"/>
    </row>
    <row r="100" spans="1:18" ht="13.5" customHeight="1" x14ac:dyDescent="0.2">
      <c r="A100" s="184"/>
      <c r="B100" s="119" t="s">
        <v>138</v>
      </c>
      <c r="C100" s="124">
        <f t="shared" si="14"/>
        <v>0</v>
      </c>
      <c r="D100" s="257" t="str">
        <f t="shared" si="15"/>
        <v/>
      </c>
      <c r="E100" s="264"/>
      <c r="F100" s="260" t="str">
        <f t="shared" si="16"/>
        <v/>
      </c>
      <c r="G100" s="266"/>
      <c r="H100" s="266"/>
      <c r="I100" s="266"/>
      <c r="J100" s="266"/>
      <c r="K100" s="266"/>
      <c r="L100" s="266"/>
      <c r="M100" s="266"/>
      <c r="N100" s="266"/>
      <c r="O100" s="266"/>
      <c r="P100" s="266"/>
      <c r="Q100" s="266"/>
      <c r="R100" s="267"/>
    </row>
    <row r="101" spans="1:18" ht="13.5" customHeight="1" x14ac:dyDescent="0.2">
      <c r="A101" s="184"/>
      <c r="B101" s="119" t="s">
        <v>139</v>
      </c>
      <c r="C101" s="124">
        <f t="shared" si="14"/>
        <v>0</v>
      </c>
      <c r="D101" s="257" t="str">
        <f t="shared" si="15"/>
        <v/>
      </c>
      <c r="E101" s="264"/>
      <c r="F101" s="260" t="str">
        <f t="shared" si="16"/>
        <v/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7"/>
    </row>
    <row r="102" spans="1:18" ht="13.5" customHeight="1" x14ac:dyDescent="0.2">
      <c r="A102" s="184"/>
      <c r="B102" s="278" t="str">
        <f>'Realisatie jaar 2019'!B102</f>
        <v>…..</v>
      </c>
      <c r="C102" s="124">
        <f t="shared" si="14"/>
        <v>0</v>
      </c>
      <c r="D102" s="257" t="str">
        <f t="shared" si="15"/>
        <v/>
      </c>
      <c r="E102" s="264"/>
      <c r="F102" s="260" t="str">
        <f t="shared" si="16"/>
        <v/>
      </c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7"/>
    </row>
    <row r="103" spans="1:18" ht="13.5" customHeight="1" x14ac:dyDescent="0.2">
      <c r="A103" s="184"/>
      <c r="B103" s="278" t="str">
        <f>'Realisatie jaar 2019'!B103</f>
        <v>…..</v>
      </c>
      <c r="C103" s="124">
        <f t="shared" si="14"/>
        <v>0</v>
      </c>
      <c r="D103" s="257" t="str">
        <f t="shared" si="15"/>
        <v/>
      </c>
      <c r="E103" s="264"/>
      <c r="F103" s="260" t="str">
        <f t="shared" si="16"/>
        <v/>
      </c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</row>
    <row r="104" spans="1:18" ht="13.5" customHeight="1" x14ac:dyDescent="0.2">
      <c r="A104" s="184"/>
      <c r="B104" s="278" t="str">
        <f>'Realisatie jaar 2019'!B104</f>
        <v>…..</v>
      </c>
      <c r="C104" s="124">
        <f t="shared" si="14"/>
        <v>0</v>
      </c>
      <c r="D104" s="257" t="str">
        <f t="shared" si="15"/>
        <v/>
      </c>
      <c r="E104" s="264"/>
      <c r="F104" s="260" t="str">
        <f t="shared" si="16"/>
        <v/>
      </c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7"/>
    </row>
    <row r="105" spans="1:18" ht="13.5" customHeight="1" x14ac:dyDescent="0.2">
      <c r="A105" s="192"/>
      <c r="B105" s="128" t="s">
        <v>140</v>
      </c>
      <c r="C105" s="129">
        <f>SUM(C88:C104)</f>
        <v>0</v>
      </c>
      <c r="D105" s="256" t="str">
        <f t="shared" si="15"/>
        <v/>
      </c>
      <c r="E105" s="193">
        <f>SUM(E88:E104)</f>
        <v>0</v>
      </c>
      <c r="F105" s="261" t="str">
        <f t="shared" si="16"/>
        <v/>
      </c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5"/>
    </row>
    <row r="106" spans="1:18" ht="13.5" customHeight="1" x14ac:dyDescent="0.2">
      <c r="A106" s="184"/>
      <c r="B106" s="139"/>
      <c r="C106" s="124"/>
      <c r="D106" s="257"/>
      <c r="E106" s="196"/>
      <c r="F106" s="260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8"/>
    </row>
    <row r="107" spans="1:18" ht="13.5" customHeight="1" x14ac:dyDescent="0.2">
      <c r="A107" s="192"/>
      <c r="B107" s="128" t="s">
        <v>141</v>
      </c>
      <c r="C107" s="129">
        <f>C67+C78+C85+C105</f>
        <v>0</v>
      </c>
      <c r="D107" s="256" t="str">
        <f>IF(C107=0,"",C107/$C$41)</f>
        <v/>
      </c>
      <c r="E107" s="193">
        <f>E67+E78+E85+E105</f>
        <v>0</v>
      </c>
      <c r="F107" s="261" t="str">
        <f>IF(E107=0,"",E107/$E$41)</f>
        <v/>
      </c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5"/>
    </row>
    <row r="108" spans="1:18" ht="13.5" customHeight="1" x14ac:dyDescent="0.2">
      <c r="A108" s="184"/>
      <c r="B108" s="139"/>
      <c r="C108" s="124"/>
      <c r="D108" s="257"/>
      <c r="E108" s="196"/>
      <c r="F108" s="260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8"/>
    </row>
    <row r="109" spans="1:18" ht="13.5" customHeight="1" x14ac:dyDescent="0.2">
      <c r="A109" s="192"/>
      <c r="B109" s="128" t="s">
        <v>142</v>
      </c>
      <c r="C109" s="129">
        <f>SUM(C56-C107)</f>
        <v>0</v>
      </c>
      <c r="D109" s="256" t="str">
        <f>IF(C109=0,"",C109/$C$41)</f>
        <v/>
      </c>
      <c r="E109" s="193">
        <f>SUM(E56-E107)</f>
        <v>0</v>
      </c>
      <c r="F109" s="261" t="str">
        <f>IF(E109=0,"",E109/$E$41)</f>
        <v/>
      </c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5"/>
    </row>
    <row r="110" spans="1:18" ht="13.5" customHeight="1" x14ac:dyDescent="0.2">
      <c r="A110" s="184"/>
      <c r="B110" s="139"/>
      <c r="C110" s="124"/>
      <c r="D110" s="257"/>
      <c r="E110" s="196"/>
      <c r="F110" s="260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8"/>
    </row>
    <row r="111" spans="1:18" ht="13.5" customHeight="1" x14ac:dyDescent="0.2">
      <c r="A111" s="184"/>
      <c r="B111" s="119" t="s">
        <v>143</v>
      </c>
      <c r="C111" s="124">
        <f>SUM(G111:R111)</f>
        <v>0</v>
      </c>
      <c r="D111" s="257" t="str">
        <f>IF(C111=0,"",C111/$C$41)</f>
        <v/>
      </c>
      <c r="E111" s="264"/>
      <c r="F111" s="260" t="str">
        <f>IF(E111=0,"",E111/$E$41)</f>
        <v/>
      </c>
      <c r="G111" s="266"/>
      <c r="H111" s="266"/>
      <c r="I111" s="266"/>
      <c r="J111" s="266"/>
      <c r="K111" s="266"/>
      <c r="L111" s="266"/>
      <c r="M111" s="266"/>
      <c r="N111" s="266"/>
      <c r="O111" s="266"/>
      <c r="P111" s="266"/>
      <c r="Q111" s="266"/>
      <c r="R111" s="267"/>
    </row>
    <row r="112" spans="1:18" ht="13.5" customHeight="1" x14ac:dyDescent="0.2">
      <c r="A112" s="184"/>
      <c r="B112" s="278" t="s">
        <v>144</v>
      </c>
      <c r="C112" s="124">
        <f>SUM(G112:R112)</f>
        <v>0</v>
      </c>
      <c r="D112" s="257" t="str">
        <f>IF(C112=0,"",C112/$C$41)</f>
        <v/>
      </c>
      <c r="E112" s="264">
        <v>0</v>
      </c>
      <c r="F112" s="260" t="str">
        <f>IF(E112=0,"",E112/$E$41)</f>
        <v/>
      </c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7"/>
    </row>
    <row r="113" spans="1:18" ht="13.5" customHeight="1" x14ac:dyDescent="0.2">
      <c r="A113" s="184"/>
      <c r="B113" s="278" t="s">
        <v>144</v>
      </c>
      <c r="C113" s="124">
        <f>SUM(G113:R113)</f>
        <v>0</v>
      </c>
      <c r="D113" s="257" t="str">
        <f>IF(C113=0,"",C113/$C$41)</f>
        <v/>
      </c>
      <c r="E113" s="264">
        <v>0</v>
      </c>
      <c r="F113" s="260" t="str">
        <f>IF(E113=0,"",E113/$E$41)</f>
        <v/>
      </c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7"/>
    </row>
    <row r="114" spans="1:18" ht="13.5" customHeight="1" x14ac:dyDescent="0.2">
      <c r="A114" s="184"/>
      <c r="B114" s="128" t="s">
        <v>145</v>
      </c>
      <c r="C114" s="129">
        <f>SUM(C111:C113)</f>
        <v>0</v>
      </c>
      <c r="D114" s="256" t="str">
        <f>IF(C114=0,"",C114/$C$41)</f>
        <v/>
      </c>
      <c r="E114" s="193">
        <f>SUM(E111:E113)</f>
        <v>0</v>
      </c>
      <c r="F114" s="261" t="str">
        <f>IF(E114=0,"",E114/$E$41)</f>
        <v/>
      </c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8"/>
    </row>
    <row r="115" spans="1:18" ht="15.75" customHeight="1" x14ac:dyDescent="0.2">
      <c r="A115" s="184"/>
      <c r="B115" s="119"/>
      <c r="C115" s="124"/>
      <c r="D115" s="257"/>
      <c r="E115" s="196"/>
      <c r="F115" s="260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8"/>
    </row>
    <row r="116" spans="1:18" ht="15.75" customHeight="1" x14ac:dyDescent="0.2">
      <c r="A116" s="192"/>
      <c r="B116" s="128" t="s">
        <v>146</v>
      </c>
      <c r="C116" s="129">
        <f>SUM(C109-C111)</f>
        <v>0</v>
      </c>
      <c r="D116" s="256" t="str">
        <f>IF(C116=0,"",C116/$C$41)</f>
        <v/>
      </c>
      <c r="E116" s="193">
        <f>SUM(E109-E111)</f>
        <v>0</v>
      </c>
      <c r="F116" s="261" t="str">
        <f>IF(E116=0,"",E116/$E$41)</f>
        <v/>
      </c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5"/>
    </row>
    <row r="117" spans="1:18" ht="15.75" customHeight="1" x14ac:dyDescent="0.2">
      <c r="A117" s="184"/>
      <c r="B117" s="119" t="s">
        <v>147</v>
      </c>
      <c r="C117" s="124">
        <f>SUM(G117:R117)</f>
        <v>0</v>
      </c>
      <c r="D117" s="257" t="str">
        <f>IF(C117=0,"",C117/$C$41)</f>
        <v/>
      </c>
      <c r="E117" s="264"/>
      <c r="F117" s="260" t="str">
        <f>IF(E117=0,"",E117/$E$41)</f>
        <v/>
      </c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7"/>
    </row>
    <row r="118" spans="1:18" ht="15.75" customHeight="1" x14ac:dyDescent="0.2">
      <c r="A118" s="184"/>
      <c r="B118" s="119" t="s">
        <v>148</v>
      </c>
      <c r="C118" s="124">
        <f>SUM(G118:R118)</f>
        <v>0</v>
      </c>
      <c r="D118" s="257" t="str">
        <f>IF(C118=0,"",C118/$C$41)</f>
        <v/>
      </c>
      <c r="E118" s="264"/>
      <c r="F118" s="260" t="str">
        <f>IF(E118=0,"",E118/$E$41)</f>
        <v/>
      </c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7"/>
    </row>
    <row r="119" spans="1:18" ht="15.75" customHeight="1" x14ac:dyDescent="0.2">
      <c r="A119" s="192"/>
      <c r="B119" s="141" t="s">
        <v>149</v>
      </c>
      <c r="C119" s="142">
        <f>C116-C117-C118</f>
        <v>0</v>
      </c>
      <c r="D119" s="258" t="str">
        <f>IF(C119=0,"",C119/$C$41)</f>
        <v/>
      </c>
      <c r="E119" s="199">
        <f>E116-E117-E118</f>
        <v>0</v>
      </c>
      <c r="F119" s="262" t="str">
        <f>IF(E119=0,"",E119/$E$41)</f>
        <v/>
      </c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1"/>
    </row>
    <row r="120" spans="1:18" ht="15.75" customHeight="1" x14ac:dyDescent="0.2">
      <c r="A120" s="220"/>
      <c r="B120" s="221"/>
      <c r="C120" s="222"/>
      <c r="D120" s="223"/>
      <c r="E120" s="149"/>
      <c r="F120" s="150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5"/>
    </row>
    <row r="121" spans="1:18" ht="15.75" customHeight="1" x14ac:dyDescent="0.2">
      <c r="A121" s="226"/>
      <c r="B121" s="206" t="s">
        <v>183</v>
      </c>
      <c r="C121" s="207">
        <v>45292</v>
      </c>
      <c r="D121" s="229">
        <v>45627</v>
      </c>
      <c r="E121" s="230"/>
      <c r="F121" s="167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2"/>
    </row>
    <row r="122" spans="1:18" ht="15.75" customHeight="1" x14ac:dyDescent="0.2">
      <c r="A122" s="226"/>
      <c r="B122" s="209" t="s">
        <v>46</v>
      </c>
      <c r="C122" s="251">
        <f>'Realisatie jaar 2020'!D122</f>
        <v>0</v>
      </c>
      <c r="D122" s="267"/>
      <c r="E122" s="230"/>
      <c r="F122" s="167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2"/>
    </row>
    <row r="123" spans="1:18" ht="15.75" customHeight="1" x14ac:dyDescent="0.2">
      <c r="A123" s="226"/>
      <c r="B123" s="119" t="s">
        <v>47</v>
      </c>
      <c r="C123" s="235">
        <f>'Realisatie jaar 2020'!D123</f>
        <v>0</v>
      </c>
      <c r="D123" s="267"/>
      <c r="E123" s="230"/>
      <c r="F123" s="167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2"/>
    </row>
    <row r="124" spans="1:18" ht="15.75" customHeight="1" x14ac:dyDescent="0.2">
      <c r="A124" s="226"/>
      <c r="B124" s="119" t="s">
        <v>48</v>
      </c>
      <c r="C124" s="235">
        <f>'Realisatie jaar 2020'!D124</f>
        <v>0</v>
      </c>
      <c r="D124" s="267"/>
      <c r="E124" s="230"/>
      <c r="F124" s="167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2"/>
    </row>
    <row r="125" spans="1:18" ht="15.75" customHeight="1" x14ac:dyDescent="0.2">
      <c r="A125" s="226"/>
      <c r="B125" s="128" t="s">
        <v>49</v>
      </c>
      <c r="C125" s="236">
        <f>SUM(C122:C124)</f>
        <v>0</v>
      </c>
      <c r="D125" s="210">
        <f>SUM(D122:D124)</f>
        <v>0</v>
      </c>
      <c r="E125" s="230"/>
      <c r="F125" s="167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2"/>
    </row>
    <row r="126" spans="1:18" ht="15.75" customHeight="1" x14ac:dyDescent="0.2">
      <c r="A126" s="226"/>
      <c r="B126" s="119" t="s">
        <v>50</v>
      </c>
      <c r="C126" s="235">
        <f>'Realisatie jaar 2020'!D126</f>
        <v>0</v>
      </c>
      <c r="D126" s="267"/>
      <c r="E126" s="230"/>
      <c r="F126" s="167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2"/>
    </row>
    <row r="127" spans="1:18" ht="15.75" customHeight="1" x14ac:dyDescent="0.2">
      <c r="A127" s="226"/>
      <c r="B127" s="119" t="s">
        <v>150</v>
      </c>
      <c r="C127" s="235">
        <f>'Realisatie jaar 2020'!D127</f>
        <v>0</v>
      </c>
      <c r="D127" s="267"/>
      <c r="E127" s="230"/>
      <c r="F127" s="167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2"/>
    </row>
    <row r="128" spans="1:18" ht="15.75" customHeight="1" x14ac:dyDescent="0.2">
      <c r="A128" s="226"/>
      <c r="B128" s="128" t="s">
        <v>52</v>
      </c>
      <c r="C128" s="236">
        <f>SUM(C125:C127)</f>
        <v>0</v>
      </c>
      <c r="D128" s="210">
        <f>SUM(D125:D127)</f>
        <v>0</v>
      </c>
      <c r="E128" s="230"/>
      <c r="F128" s="167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2"/>
    </row>
    <row r="129" spans="1:18" ht="15.75" customHeight="1" x14ac:dyDescent="0.2">
      <c r="A129" s="226"/>
      <c r="B129" s="139"/>
      <c r="C129" s="235"/>
      <c r="D129" s="211"/>
      <c r="E129" s="230"/>
      <c r="F129" s="167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2"/>
    </row>
    <row r="130" spans="1:18" ht="15.75" customHeight="1" x14ac:dyDescent="0.2">
      <c r="A130" s="226"/>
      <c r="B130" s="128" t="s">
        <v>53</v>
      </c>
      <c r="C130" s="235"/>
      <c r="D130" s="211"/>
      <c r="E130" s="230"/>
      <c r="F130" s="167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2"/>
    </row>
    <row r="131" spans="1:18" ht="15.75" customHeight="1" x14ac:dyDescent="0.2">
      <c r="A131" s="226"/>
      <c r="B131" s="119" t="s">
        <v>54</v>
      </c>
      <c r="C131" s="235">
        <f>'Realisatie jaar 2020'!D131</f>
        <v>0</v>
      </c>
      <c r="D131" s="267"/>
      <c r="E131" s="230"/>
      <c r="F131" s="167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2"/>
    </row>
    <row r="132" spans="1:18" ht="15.75" customHeight="1" x14ac:dyDescent="0.2">
      <c r="A132" s="226"/>
      <c r="B132" s="119" t="s">
        <v>55</v>
      </c>
      <c r="C132" s="235">
        <f>'Realisatie jaar 2020'!D132</f>
        <v>0</v>
      </c>
      <c r="D132" s="267"/>
      <c r="E132" s="230"/>
      <c r="F132" s="167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2"/>
    </row>
    <row r="133" spans="1:18" ht="15.75" customHeight="1" x14ac:dyDescent="0.2">
      <c r="A133" s="226"/>
      <c r="B133" s="278" t="str">
        <f>'Realisatie jaar 2019'!B133</f>
        <v>…..</v>
      </c>
      <c r="C133" s="235">
        <f>'Realisatie jaar 2020'!D133</f>
        <v>0</v>
      </c>
      <c r="D133" s="271"/>
      <c r="E133" s="230"/>
      <c r="F133" s="167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2"/>
    </row>
    <row r="134" spans="1:18" ht="15.75" customHeight="1" x14ac:dyDescent="0.2">
      <c r="A134" s="226"/>
      <c r="B134" s="141" t="s">
        <v>57</v>
      </c>
      <c r="C134" s="237">
        <f>SUM(C131:C133)</f>
        <v>0</v>
      </c>
      <c r="D134" s="212">
        <f>SUM(D131:D133)</f>
        <v>0</v>
      </c>
      <c r="E134" s="230"/>
      <c r="F134" s="167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2"/>
    </row>
    <row r="135" spans="1:18" ht="15.75" customHeight="1" x14ac:dyDescent="0.2">
      <c r="A135" s="238"/>
      <c r="B135" s="221"/>
      <c r="C135" s="222"/>
      <c r="D135" s="223"/>
      <c r="E135" s="239"/>
      <c r="F135" s="240"/>
      <c r="G135" s="241"/>
      <c r="H135" s="241"/>
      <c r="I135" s="241"/>
      <c r="J135" s="241"/>
      <c r="K135" s="241"/>
      <c r="L135" s="241"/>
      <c r="M135" s="241"/>
      <c r="N135" s="241"/>
      <c r="O135" s="241"/>
      <c r="P135" s="231"/>
      <c r="Q135" s="231"/>
      <c r="R135" s="232"/>
    </row>
    <row r="136" spans="1:18" ht="33" customHeight="1" x14ac:dyDescent="0.2">
      <c r="A136" s="226"/>
      <c r="B136" s="213" t="s">
        <v>184</v>
      </c>
      <c r="C136" s="214" t="s">
        <v>185</v>
      </c>
      <c r="D136" s="116" t="s">
        <v>162</v>
      </c>
      <c r="E136" s="116" t="s">
        <v>163</v>
      </c>
      <c r="F136" s="116" t="s">
        <v>164</v>
      </c>
      <c r="G136" s="116" t="s">
        <v>165</v>
      </c>
      <c r="H136" s="116" t="s">
        <v>166</v>
      </c>
      <c r="I136" s="116" t="s">
        <v>167</v>
      </c>
      <c r="J136" s="116" t="s">
        <v>168</v>
      </c>
      <c r="K136" s="116" t="s">
        <v>169</v>
      </c>
      <c r="L136" s="116" t="s">
        <v>170</v>
      </c>
      <c r="M136" s="116" t="s">
        <v>171</v>
      </c>
      <c r="N136" s="116" t="s">
        <v>172</v>
      </c>
      <c r="O136" s="187" t="s">
        <v>186</v>
      </c>
      <c r="P136" s="242"/>
      <c r="Q136" s="231"/>
      <c r="R136" s="232"/>
    </row>
    <row r="137" spans="1:18" ht="15.75" customHeight="1" x14ac:dyDescent="0.2">
      <c r="A137" s="226"/>
      <c r="B137" s="209" t="s">
        <v>35</v>
      </c>
      <c r="C137" s="120">
        <f>SUM(D137:O137)</f>
        <v>0</v>
      </c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83"/>
      <c r="P137" s="242"/>
      <c r="Q137" s="231"/>
      <c r="R137" s="232"/>
    </row>
    <row r="138" spans="1:18" ht="15.75" customHeight="1" x14ac:dyDescent="0.2">
      <c r="A138" s="226"/>
      <c r="B138" s="119" t="s">
        <v>36</v>
      </c>
      <c r="C138" s="124">
        <f>SUM(D138:O138)</f>
        <v>0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67"/>
      <c r="P138" s="242"/>
      <c r="Q138" s="231"/>
      <c r="R138" s="232"/>
    </row>
    <row r="139" spans="1:18" ht="15.75" customHeight="1" x14ac:dyDescent="0.2">
      <c r="A139" s="226"/>
      <c r="B139" s="215" t="s">
        <v>37</v>
      </c>
      <c r="C139" s="216">
        <f>SUM(D139:O139)</f>
        <v>0</v>
      </c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84"/>
      <c r="P139" s="242"/>
      <c r="Q139" s="231"/>
      <c r="R139" s="232"/>
    </row>
    <row r="140" spans="1:18" ht="15.75" customHeight="1" x14ac:dyDescent="0.2">
      <c r="A140" s="243"/>
      <c r="B140" s="244"/>
      <c r="C140" s="245"/>
      <c r="D140" s="246"/>
      <c r="E140" s="247"/>
      <c r="F140" s="246"/>
      <c r="G140" s="245"/>
      <c r="H140" s="245"/>
      <c r="I140" s="245"/>
      <c r="J140" s="245"/>
      <c r="K140" s="245"/>
      <c r="L140" s="245"/>
      <c r="M140" s="245"/>
      <c r="N140" s="245"/>
      <c r="O140" s="245"/>
      <c r="P140" s="248"/>
      <c r="Q140" s="248"/>
      <c r="R140" s="249"/>
    </row>
  </sheetData>
  <sheetProtection sheet="1" objects="1" scenarios="1"/>
  <mergeCells count="6">
    <mergeCell ref="G5:R5"/>
    <mergeCell ref="C5:F5"/>
    <mergeCell ref="C4:F4"/>
    <mergeCell ref="O1:R4"/>
    <mergeCell ref="G1:N4"/>
    <mergeCell ref="C3:F3"/>
  </mergeCells>
  <pageMargins left="0.78740200000000005" right="0.39370100000000002" top="0.59055100000000005" bottom="0.39370100000000002" header="0.19685" footer="0.19685"/>
  <pageSetup scale="65" orientation="landscape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056268385064988A1AEC08F41D790" ma:contentTypeVersion="22" ma:contentTypeDescription="Een nieuw document maken." ma:contentTypeScope="" ma:versionID="986172d83b0bf580687a390df2274397">
  <xsd:schema xmlns:xsd="http://www.w3.org/2001/XMLSchema" xmlns:xs="http://www.w3.org/2001/XMLSchema" xmlns:p="http://schemas.microsoft.com/office/2006/metadata/properties" xmlns:ns2="b837d4cc-1da5-47db-81be-689a9b845bb7" xmlns:ns3="9a81e0f1-3375-4de1-80a1-53ba12f27c50" targetNamespace="http://schemas.microsoft.com/office/2006/metadata/properties" ma:root="true" ma:fieldsID="d16bec02d99915926ee85d461a922afb" ns2:_="" ns3:_="">
    <xsd:import namespace="b837d4cc-1da5-47db-81be-689a9b845bb7"/>
    <xsd:import namespace="9a81e0f1-3375-4de1-80a1-53ba12f27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7d4cc-1da5-47db-81be-689a9b845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Afmeldingsstatus" ma:internalName="Afmeldings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22eacb65-8dd1-4276-8300-a920eed67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1e0f1-3375-4de1-80a1-53ba12f27c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d95fe0d-fb28-436e-8077-5a1c45ddf945}" ma:internalName="TaxCatchAll" ma:showField="CatchAllData" ma:web="9a81e0f1-3375-4de1-80a1-53ba12f27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22EB8-0B20-4A57-8AD7-2D5DF5E3A4D9}"/>
</file>

<file path=customXml/itemProps2.xml><?xml version="1.0" encoding="utf-8"?>
<ds:datastoreItem xmlns:ds="http://schemas.openxmlformats.org/officeDocument/2006/customXml" ds:itemID="{C4A6D83D-FA30-4F28-9FDD-172931610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3</vt:i4>
      </vt:variant>
    </vt:vector>
  </HeadingPairs>
  <TitlesOfParts>
    <vt:vector size="13" baseType="lpstr">
      <vt:lpstr>NAW-basis gegegevens</vt:lpstr>
      <vt:lpstr>Beknopte samenvatting </vt:lpstr>
      <vt:lpstr>Samenvatting resultaten </vt:lpstr>
      <vt:lpstr>Realisatie jaar 2019</vt:lpstr>
      <vt:lpstr>Realisatie jaar 2020</vt:lpstr>
      <vt:lpstr>Realisatie jaar 2021</vt:lpstr>
      <vt:lpstr>Prognose jaar 2022</vt:lpstr>
      <vt:lpstr>Prognose jaar 2023</vt:lpstr>
      <vt:lpstr>Prognose jaar 2024</vt:lpstr>
      <vt:lpstr>Prognose jaar 2025</vt:lpstr>
      <vt:lpstr>'Beknopte samenvatting '!Afdrukbereik</vt:lpstr>
      <vt:lpstr>'NAW-basis gegegevens'!Afdrukbereik</vt:lpstr>
      <vt:lpstr>'Samenvatting resultaten 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dcterms:created xsi:type="dcterms:W3CDTF">2021-11-29T21:17:42Z</dcterms:created>
  <dcterms:modified xsi:type="dcterms:W3CDTF">2022-02-04T13:58:41Z</dcterms:modified>
</cp:coreProperties>
</file>